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10" i="1" s="1"/>
  <c r="C34" i="1"/>
  <c r="D34" i="1" s="1"/>
  <c r="C33" i="1"/>
  <c r="D33" i="1" s="1"/>
  <c r="C32" i="1"/>
  <c r="D32" i="1" s="1"/>
  <c r="C31" i="1"/>
  <c r="D31" i="1" s="1"/>
  <c r="C30" i="1"/>
  <c r="D30" i="1" s="1"/>
  <c r="E29" i="1"/>
  <c r="C28" i="1"/>
  <c r="D28" i="1" s="1"/>
  <c r="C27" i="1"/>
  <c r="D27" i="1" s="1"/>
  <c r="C26" i="1"/>
  <c r="D26" i="1" s="1"/>
  <c r="E23" i="1"/>
  <c r="D23" i="1"/>
  <c r="C23" i="1"/>
  <c r="E19" i="1"/>
  <c r="D19" i="1"/>
  <c r="C19" i="1"/>
  <c r="E18" i="1"/>
  <c r="C18" i="1" s="1"/>
  <c r="D18" i="1" s="1"/>
  <c r="E17" i="1"/>
  <c r="C17" i="1"/>
  <c r="D17" i="1" s="1"/>
  <c r="E16" i="1"/>
  <c r="D16" i="1"/>
  <c r="C15" i="1"/>
  <c r="E15" i="1" s="1"/>
  <c r="C14" i="1"/>
  <c r="E14" i="1" s="1"/>
  <c r="C11" i="1"/>
  <c r="E20" i="1" s="1"/>
  <c r="C20" i="1" l="1"/>
  <c r="D20" i="1" s="1"/>
  <c r="C22" i="1"/>
  <c r="D22" i="1" s="1"/>
  <c r="D11" i="1"/>
  <c r="D29" i="1"/>
  <c r="E22" i="1"/>
  <c r="C29" i="1"/>
  <c r="C21" i="1"/>
  <c r="D21" i="1" s="1"/>
  <c r="D24" i="1" s="1"/>
  <c r="D35" i="1" s="1"/>
  <c r="E21" i="1"/>
  <c r="E24" i="1" l="1"/>
  <c r="E25" i="1" s="1"/>
  <c r="C25" i="1" s="1"/>
  <c r="D25" i="1" s="1"/>
  <c r="C24" i="1"/>
</calcChain>
</file>

<file path=xl/sharedStrings.xml><?xml version="1.0" encoding="utf-8"?>
<sst xmlns="http://schemas.openxmlformats.org/spreadsheetml/2006/main" count="60" uniqueCount="60">
  <si>
    <t>Утвержден общим собранием собственников</t>
  </si>
  <si>
    <t>План работ и услуг по содержанию и ремонту общего имущества МКД на 2019 год                                                                                                                              по адресу:   А. Петрова, 266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</si>
  <si>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</si>
  <si>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</si>
  <si>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</si>
  <si>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</si>
  <si>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</si>
  <si>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</si>
  <si>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</si>
  <si>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</si>
  <si>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</si>
  <si>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</si>
  <si>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</si>
  <si>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</si>
  <si>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</si>
  <si>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</si>
  <si>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</si>
  <si>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</si>
  <si>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</si>
  <si>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</si>
  <si>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</si>
  <si>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</si>
  <si>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</si>
  <si>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</si>
  <si>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</si>
  <si>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</si>
  <si>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</si>
  <si>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</si>
  <si>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</si>
  <si>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</si>
  <si>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</si>
  <si>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</si>
  <si>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</si>
  <si>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</si>
  <si>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</si>
  <si>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</si>
  <si>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</si>
  <si>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</si>
  <si>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</si>
  <si>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</si>
  <si>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3.0.</t>
  </si>
  <si>
    <t>Промывка, опрессовка ОС</t>
  </si>
  <si>
    <t>3.1.</t>
  </si>
  <si>
    <t>Ремонт межпанельных швов</t>
  </si>
  <si>
    <t>3.2.</t>
  </si>
  <si>
    <t xml:space="preserve">Ремонт кровли </t>
  </si>
  <si>
    <t xml:space="preserve">итого работ по текущему ремонту: </t>
  </si>
  <si>
    <t>Остаток денежных средств с 2018г.</t>
  </si>
  <si>
    <t>3.3.</t>
  </si>
  <si>
    <t>Ремонт асфальтового покрытия с 1- 3</t>
  </si>
  <si>
    <t>3.4.</t>
  </si>
  <si>
    <t>3.5.</t>
  </si>
  <si>
    <t>Запорная арматура</t>
  </si>
  <si>
    <t>3.6.</t>
  </si>
  <si>
    <t>Установка адресных знаков</t>
  </si>
  <si>
    <t>Ремонт подъезда № 4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</si>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</sst>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4" fillId="3" borderId="2" xfId="0" applyNumberFormat="1" applyFont="1" applyFill="1" applyBorder="1" applyAlignment="1" applyProtection="1">
      <alignment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4" fillId="3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wrapText="1"/>
    </xf>
    <xf numFmtId="49" fontId="4" fillId="0" borderId="3" xfId="0" applyNumberFormat="1" applyFont="1" applyBorder="1" applyAlignment="1" applyProtection="1">
      <alignment wrapText="1"/>
    </xf>
    <xf numFmtId="2" fontId="6" fillId="0" borderId="2" xfId="0" applyNumberFormat="1" applyFont="1" applyBorder="1" applyAlignment="1" applyProtection="1">
      <alignment horizontal="center" vertical="center"/>
    </xf>
    <xf numFmtId="2" fontId="6" fillId="0" borderId="2" xfId="0" applyNumberFormat="1" applyFont="1" applyBorder="1" applyAlignment="1" applyProtection="1"/>
    <xf numFmtId="49" fontId="4" fillId="0" borderId="0" xfId="0" applyNumberFormat="1" applyFont="1" applyProtection="1"/>
    <xf numFmtId="49" fontId="6" fillId="0" borderId="0" xfId="0" applyNumberFormat="1" applyFont="1" applyAlignment="1" applyProtection="1">
      <alignment vertical="top" wrapText="1"/>
    </xf>
    <xf numFmtId="2" fontId="6" fillId="0" borderId="0" xfId="0" applyNumberFormat="1" applyFont="1" applyAlignment="1" applyProtection="1">
      <alignment horizontal="center" vertical="center"/>
    </xf>
    <xf numFmtId="2" fontId="6" fillId="0" borderId="0" xfId="0" applyNumberFormat="1" applyFont="1" applyProtection="1"/>
    <xf numFmtId="49" fontId="10" fillId="0" borderId="0" xfId="0" applyNumberFormat="1" applyFont="1" applyProtection="1"/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49" fontId="6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6" fillId="0" borderId="1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2" fontId="6" fillId="0" borderId="9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</xf>
    <xf numFmtId="2" fontId="6" fillId="0" borderId="11" xfId="0" applyNumberFormat="1" applyFont="1" applyBorder="1" applyAlignment="1" applyProtection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4762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4367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4762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4367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4762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8662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4762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8662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4762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8662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7937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895850" y="1485900"/>
          <a:ext cx="76200" cy="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4762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86625" y="165735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7938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95850" y="16573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86625" y="1819275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7938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95850" y="16573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86625" y="1819275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7938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95850" y="16573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286625" y="1819275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7938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95850" y="16573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286625" y="1819275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107155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54367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107155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54367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107155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8662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107155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8662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107155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8662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72230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95850" y="1485900"/>
          <a:ext cx="76200" cy="7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107155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86625" y="1657350"/>
          <a:ext cx="76200" cy="2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A35" sqref="A35"/>
    </sheetView>
  </sheetViews>
  <sheetFormatPr defaultColWidth="8.85546875" defaultRowHeight="12.75" x14ac:dyDescent="0.2"/>
  <cols>
    <col min="1" max="1" width="4.7109375" style="1" customWidth="1"/>
    <col min="2" max="2" width="55.140625" style="1" customWidth="1"/>
    <col min="3" max="3" width="12.42578125" style="1" customWidth="1"/>
    <col min="4" max="4" width="11.28515625" style="1" customWidth="1"/>
    <col min="5" max="5" width="14.57031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35.25" customHeight="1" x14ac:dyDescent="0.2">
      <c r="A2" s="69" t="s">
        <v>1</v>
      </c>
      <c r="B2" s="69"/>
      <c r="C2" s="69"/>
      <c r="D2" s="69"/>
      <c r="E2" s="69"/>
      <c r="F2" s="69"/>
      <c r="G2" s="69"/>
    </row>
    <row r="3" spans="1:7" ht="13.5" x14ac:dyDescent="0.25">
      <c r="B3" s="4" t="s">
        <v>2</v>
      </c>
      <c r="C3" s="70" t="s">
        <v>3</v>
      </c>
      <c r="D3" s="71"/>
      <c r="E3" s="71"/>
      <c r="F3" s="5"/>
      <c r="G3" s="6"/>
    </row>
    <row r="4" spans="1:7" ht="13.5" x14ac:dyDescent="0.25">
      <c r="B4" s="4" t="s">
        <v>4</v>
      </c>
      <c r="C4" s="72">
        <v>6</v>
      </c>
      <c r="D4" s="73"/>
      <c r="E4" s="73"/>
      <c r="F4" s="7"/>
      <c r="G4" s="6"/>
    </row>
    <row r="5" spans="1:7" ht="13.5" x14ac:dyDescent="0.25">
      <c r="B5" s="8" t="s">
        <v>5</v>
      </c>
      <c r="C5" s="72">
        <v>11183.8</v>
      </c>
      <c r="D5" s="73"/>
      <c r="E5" s="73"/>
      <c r="F5" s="7"/>
      <c r="G5" s="6"/>
    </row>
    <row r="6" spans="1:7" ht="13.5" x14ac:dyDescent="0.25">
      <c r="B6" s="8" t="s">
        <v>6</v>
      </c>
      <c r="C6" s="9">
        <v>1260</v>
      </c>
      <c r="D6" s="10"/>
      <c r="E6" s="11"/>
      <c r="F6" s="7"/>
      <c r="G6" s="6"/>
    </row>
    <row r="7" spans="1:7" ht="15" customHeight="1" x14ac:dyDescent="0.2">
      <c r="B7" s="12" t="s">
        <v>7</v>
      </c>
      <c r="C7" s="74">
        <v>288803.09000000003</v>
      </c>
      <c r="D7" s="75"/>
      <c r="E7" s="76"/>
      <c r="F7" s="13"/>
      <c r="G7" s="6"/>
    </row>
    <row r="8" spans="1:7" ht="13.5" x14ac:dyDescent="0.2">
      <c r="B8" s="14" t="s">
        <v>8</v>
      </c>
      <c r="C8" s="15">
        <v>640304.4</v>
      </c>
      <c r="D8" s="16"/>
      <c r="E8" s="17"/>
      <c r="F8" s="13"/>
      <c r="G8" s="6"/>
    </row>
    <row r="9" spans="1:7" x14ac:dyDescent="0.2">
      <c r="B9" s="18" t="s">
        <v>9</v>
      </c>
      <c r="C9" s="19">
        <v>8.5</v>
      </c>
      <c r="D9" s="20"/>
      <c r="E9" s="21"/>
      <c r="F9" s="1"/>
      <c r="G9" s="6"/>
    </row>
    <row r="10" spans="1:7" x14ac:dyDescent="0.2">
      <c r="B10" s="18" t="s">
        <v>10</v>
      </c>
      <c r="C10" s="19">
        <f>12*D36</f>
        <v>51300.479999999996</v>
      </c>
      <c r="D10" s="20"/>
      <c r="E10" s="21"/>
      <c r="F10" s="1"/>
      <c r="G10" s="6"/>
    </row>
    <row r="11" spans="1:7" x14ac:dyDescent="0.2">
      <c r="B11" s="18" t="s">
        <v>11</v>
      </c>
      <c r="C11" s="22">
        <f>C5*C9*12</f>
        <v>1140747.5999999999</v>
      </c>
      <c r="D11" s="20">
        <f>C11/12</f>
        <v>95062.299999999988</v>
      </c>
      <c r="E11" s="21"/>
      <c r="F11" s="1"/>
      <c r="G11" s="6"/>
    </row>
    <row r="12" spans="1:7" ht="18.75" customHeight="1" x14ac:dyDescent="0.2">
      <c r="A12" s="77" t="s">
        <v>12</v>
      </c>
      <c r="B12" s="79" t="s">
        <v>13</v>
      </c>
      <c r="C12" s="81" t="s">
        <v>14</v>
      </c>
      <c r="D12" s="83" t="s">
        <v>15</v>
      </c>
      <c r="E12" s="84"/>
    </row>
    <row r="13" spans="1:7" ht="38.25" x14ac:dyDescent="0.2">
      <c r="A13" s="78"/>
      <c r="B13" s="80"/>
      <c r="C13" s="82"/>
      <c r="D13" s="23" t="s">
        <v>16</v>
      </c>
      <c r="E13" s="23" t="s">
        <v>17</v>
      </c>
    </row>
    <row r="14" spans="1:7" x14ac:dyDescent="0.2">
      <c r="A14" s="24" t="s">
        <v>18</v>
      </c>
      <c r="B14" s="25" t="s">
        <v>19</v>
      </c>
      <c r="C14" s="26">
        <f>D14*C5</f>
        <v>63076.631999999991</v>
      </c>
      <c r="D14" s="26">
        <v>5.64</v>
      </c>
      <c r="E14" s="26">
        <f>C14*12</f>
        <v>756919.58399999992</v>
      </c>
    </row>
    <row r="15" spans="1:7" x14ac:dyDescent="0.2">
      <c r="A15" s="27" t="s">
        <v>20</v>
      </c>
      <c r="B15" s="28" t="s">
        <v>21</v>
      </c>
      <c r="C15" s="26">
        <f>0.67*C5</f>
        <v>7493.1459999999997</v>
      </c>
      <c r="D15" s="26">
        <v>0.67</v>
      </c>
      <c r="E15" s="26">
        <f>C15*12</f>
        <v>89917.751999999993</v>
      </c>
    </row>
    <row r="16" spans="1:7" x14ac:dyDescent="0.2">
      <c r="A16" s="27" t="s">
        <v>22</v>
      </c>
      <c r="B16" s="28" t="s">
        <v>23</v>
      </c>
      <c r="C16" s="26">
        <v>1350</v>
      </c>
      <c r="D16" s="26">
        <f>C16/C5</f>
        <v>0.12071031313149377</v>
      </c>
      <c r="E16" s="26">
        <f>C16*12</f>
        <v>16200</v>
      </c>
    </row>
    <row r="17" spans="1:6" x14ac:dyDescent="0.2">
      <c r="A17" s="29" t="s">
        <v>24</v>
      </c>
      <c r="B17" s="21" t="s">
        <v>25</v>
      </c>
      <c r="C17" s="26">
        <f>E17/12</f>
        <v>166.5</v>
      </c>
      <c r="D17" s="26">
        <f>C17/C5</f>
        <v>1.4887605286217565E-2</v>
      </c>
      <c r="E17" s="30">
        <f>333*6</f>
        <v>1998</v>
      </c>
    </row>
    <row r="18" spans="1:6" x14ac:dyDescent="0.2">
      <c r="A18" s="29" t="s">
        <v>26</v>
      </c>
      <c r="B18" s="31" t="s">
        <v>27</v>
      </c>
      <c r="C18" s="26">
        <f t="shared" ref="C18" si="0">E18/12</f>
        <v>246.75</v>
      </c>
      <c r="D18" s="32">
        <f>C18/C5</f>
        <v>2.2063162789034141E-2</v>
      </c>
      <c r="E18" s="26">
        <f>C6*2.35</f>
        <v>2961</v>
      </c>
    </row>
    <row r="19" spans="1:6" x14ac:dyDescent="0.2">
      <c r="A19" s="29" t="s">
        <v>28</v>
      </c>
      <c r="B19" s="31" t="s">
        <v>29</v>
      </c>
      <c r="C19" s="26">
        <f>E19/12</f>
        <v>170.1</v>
      </c>
      <c r="D19" s="32">
        <f>C19/C5</f>
        <v>1.5209499454568216E-2</v>
      </c>
      <c r="E19" s="26">
        <f>C6*1.62</f>
        <v>2041.2</v>
      </c>
    </row>
    <row r="20" spans="1:6" s="33" customFormat="1" x14ac:dyDescent="0.2">
      <c r="A20" s="29" t="s">
        <v>30</v>
      </c>
      <c r="B20" s="31" t="s">
        <v>31</v>
      </c>
      <c r="C20" s="26">
        <f>C11*12%/12</f>
        <v>11407.475999999997</v>
      </c>
      <c r="D20" s="26">
        <f>C20/C5</f>
        <v>1.0199999999999998</v>
      </c>
      <c r="E20" s="30">
        <f>C11*12%</f>
        <v>136889.71199999997</v>
      </c>
    </row>
    <row r="21" spans="1:6" ht="25.5" x14ac:dyDescent="0.2">
      <c r="A21" s="29" t="s">
        <v>32</v>
      </c>
      <c r="B21" s="31" t="s">
        <v>33</v>
      </c>
      <c r="C21" s="26">
        <f>C11*0.9%/12</f>
        <v>855.5607</v>
      </c>
      <c r="D21" s="26">
        <f>C21/C5</f>
        <v>7.6499999999999999E-2</v>
      </c>
      <c r="E21" s="30">
        <f>C11*0.9%</f>
        <v>10266.7284</v>
      </c>
    </row>
    <row r="22" spans="1:6" s="33" customFormat="1" x14ac:dyDescent="0.2">
      <c r="A22" s="29" t="s">
        <v>34</v>
      </c>
      <c r="B22" s="31" t="s">
        <v>35</v>
      </c>
      <c r="C22" s="26">
        <f>C11*2.5%/12</f>
        <v>2376.5574999999999</v>
      </c>
      <c r="D22" s="26">
        <f>C22/C5</f>
        <v>0.21249999999999999</v>
      </c>
      <c r="E22" s="30">
        <f>C22*12</f>
        <v>28518.69</v>
      </c>
    </row>
    <row r="23" spans="1:6" s="37" customFormat="1" x14ac:dyDescent="0.2">
      <c r="A23" s="29" t="s">
        <v>36</v>
      </c>
      <c r="B23" s="34" t="s">
        <v>37</v>
      </c>
      <c r="C23" s="35">
        <f>E23/12</f>
        <v>533.5870000000001</v>
      </c>
      <c r="D23" s="35">
        <f>E23/C5/12</f>
        <v>4.7710706557699538E-2</v>
      </c>
      <c r="E23" s="36">
        <f>C8*1%</f>
        <v>6403.0440000000008</v>
      </c>
    </row>
    <row r="24" spans="1:6" s="40" customFormat="1" x14ac:dyDescent="0.2">
      <c r="A24" s="38"/>
      <c r="B24" s="20" t="s">
        <v>38</v>
      </c>
      <c r="C24" s="39">
        <f>SUM(C14:C23)</f>
        <v>87676.309199999989</v>
      </c>
      <c r="D24" s="39">
        <f>SUM(D14:D23)</f>
        <v>7.8395812872190129</v>
      </c>
      <c r="E24" s="39">
        <f>SUM(E14:E23)</f>
        <v>1052115.7103999997</v>
      </c>
    </row>
    <row r="25" spans="1:6" ht="25.5" x14ac:dyDescent="0.2">
      <c r="A25" s="29"/>
      <c r="B25" s="41" t="s">
        <v>39</v>
      </c>
      <c r="C25" s="42">
        <f>E25/12</f>
        <v>7385.9908000000096</v>
      </c>
      <c r="D25" s="42">
        <f>C25/C5</f>
        <v>0.66041871278098774</v>
      </c>
      <c r="E25" s="42">
        <f>C11-E24</f>
        <v>88631.889600000111</v>
      </c>
    </row>
    <row r="26" spans="1:6" x14ac:dyDescent="0.2">
      <c r="A26" s="43" t="s">
        <v>40</v>
      </c>
      <c r="B26" s="34" t="s">
        <v>41</v>
      </c>
      <c r="C26" s="26">
        <f t="shared" ref="C26:C28" si="1">E26/12</f>
        <v>2498.5</v>
      </c>
      <c r="D26" s="32">
        <f>C26/C5</f>
        <v>0.22340349434002754</v>
      </c>
      <c r="E26" s="36">
        <v>29982</v>
      </c>
    </row>
    <row r="27" spans="1:6" x14ac:dyDescent="0.2">
      <c r="A27" s="43" t="s">
        <v>42</v>
      </c>
      <c r="B27" s="31" t="s">
        <v>43</v>
      </c>
      <c r="C27" s="26">
        <f t="shared" si="1"/>
        <v>1666.6666666666667</v>
      </c>
      <c r="D27" s="32">
        <f>C27/C5</f>
        <v>0.14902507794011577</v>
      </c>
      <c r="E27" s="36">
        <v>20000</v>
      </c>
    </row>
    <row r="28" spans="1:6" x14ac:dyDescent="0.2">
      <c r="A28" s="43" t="s">
        <v>44</v>
      </c>
      <c r="B28" s="31" t="s">
        <v>45</v>
      </c>
      <c r="C28" s="26">
        <f t="shared" si="1"/>
        <v>3166.6666666666665</v>
      </c>
      <c r="D28" s="32">
        <f>C28/C5</f>
        <v>0.28314764808621995</v>
      </c>
      <c r="E28" s="36">
        <v>38000</v>
      </c>
    </row>
    <row r="29" spans="1:6" x14ac:dyDescent="0.2">
      <c r="A29" s="27"/>
      <c r="B29" s="44" t="s">
        <v>46</v>
      </c>
      <c r="C29" s="39">
        <f>SUM(C26:C28)</f>
        <v>7331.8333333333339</v>
      </c>
      <c r="D29" s="39">
        <f>SUM(D26:D28)</f>
        <v>0.65557622036636332</v>
      </c>
      <c r="E29" s="39">
        <f>SUM(E26:E28)</f>
        <v>87982</v>
      </c>
      <c r="F29" s="45"/>
    </row>
    <row r="30" spans="1:6" x14ac:dyDescent="0.2">
      <c r="A30" s="43"/>
      <c r="B30" s="46" t="s">
        <v>47</v>
      </c>
      <c r="C30" s="42">
        <f t="shared" ref="C30:C34" si="2">E30/12</f>
        <v>24066.924166666668</v>
      </c>
      <c r="D30" s="42">
        <f>C30/C5</f>
        <v>2.1519451498298134</v>
      </c>
      <c r="E30" s="42">
        <v>288803.09000000003</v>
      </c>
    </row>
    <row r="31" spans="1:6" x14ac:dyDescent="0.2">
      <c r="A31" s="43" t="s">
        <v>48</v>
      </c>
      <c r="B31" s="47" t="s">
        <v>49</v>
      </c>
      <c r="C31" s="26">
        <f t="shared" si="2"/>
        <v>4125</v>
      </c>
      <c r="D31" s="32">
        <f>C31/C5</f>
        <v>0.36883706790178655</v>
      </c>
      <c r="E31" s="30">
        <v>49500</v>
      </c>
    </row>
    <row r="32" spans="1:6" x14ac:dyDescent="0.2">
      <c r="A32" s="28" t="s">
        <v>50</v>
      </c>
      <c r="B32" s="28" t="s">
        <v>52</v>
      </c>
      <c r="C32" s="26">
        <f t="shared" si="2"/>
        <v>4415.8083333333334</v>
      </c>
      <c r="D32" s="32">
        <f>C32/C5</f>
        <v>0.39483970862616763</v>
      </c>
      <c r="E32" s="26">
        <v>52989.7</v>
      </c>
    </row>
    <row r="33" spans="1:5" x14ac:dyDescent="0.2">
      <c r="A33" s="28" t="s">
        <v>51</v>
      </c>
      <c r="B33" s="48" t="s">
        <v>54</v>
      </c>
      <c r="C33" s="26">
        <f t="shared" si="2"/>
        <v>83.333333333333329</v>
      </c>
      <c r="D33" s="32">
        <f>C33/C5</f>
        <v>7.4512538970057879E-3</v>
      </c>
      <c r="E33" s="26">
        <v>1000</v>
      </c>
    </row>
    <row r="34" spans="1:5" x14ac:dyDescent="0.2">
      <c r="A34" s="28" t="s">
        <v>53</v>
      </c>
      <c r="B34" s="48" t="s">
        <v>55</v>
      </c>
      <c r="C34" s="26">
        <f t="shared" si="2"/>
        <v>8329.1666666666661</v>
      </c>
      <c r="D34" s="32">
        <f>C34/C5</f>
        <v>0.74475282700572853</v>
      </c>
      <c r="E34" s="26">
        <v>99950</v>
      </c>
    </row>
    <row r="35" spans="1:5" ht="26.25" customHeight="1" x14ac:dyDescent="0.2">
      <c r="A35" s="27"/>
      <c r="B35" s="61" t="s">
        <v>56</v>
      </c>
      <c r="C35" s="62"/>
      <c r="D35" s="49">
        <f>D24+D29</f>
        <v>8.4951575075853754</v>
      </c>
      <c r="E35" s="50"/>
    </row>
    <row r="36" spans="1:5" ht="25.5" x14ac:dyDescent="0.2">
      <c r="A36" s="51"/>
      <c r="B36" s="52" t="s">
        <v>57</v>
      </c>
      <c r="C36" s="53">
        <v>4858</v>
      </c>
      <c r="D36" s="53">
        <f>C36/100*88</f>
        <v>4275.04</v>
      </c>
      <c r="E36" s="54"/>
    </row>
    <row r="37" spans="1:5" x14ac:dyDescent="0.2">
      <c r="A37" s="55"/>
      <c r="B37" s="63" t="s">
        <v>58</v>
      </c>
      <c r="C37" s="64"/>
      <c r="D37" s="64"/>
      <c r="E37" s="65"/>
    </row>
    <row r="38" spans="1:5" ht="32.25" customHeight="1" x14ac:dyDescent="0.2">
      <c r="A38" s="55"/>
      <c r="B38" s="66"/>
      <c r="C38" s="67"/>
      <c r="D38" s="67"/>
      <c r="E38" s="68"/>
    </row>
    <row r="39" spans="1:5" ht="44.25" customHeight="1" x14ac:dyDescent="0.2">
      <c r="A39" s="56" t="s">
        <v>59</v>
      </c>
      <c r="B39" s="56"/>
      <c r="C39" s="57"/>
      <c r="D39" s="56"/>
      <c r="E39" s="58"/>
    </row>
    <row r="40" spans="1:5" x14ac:dyDescent="0.2">
      <c r="A40" s="51"/>
      <c r="B40" s="51"/>
      <c r="C40" s="57"/>
      <c r="D40" s="59"/>
      <c r="E40" s="59"/>
    </row>
    <row r="41" spans="1:5" x14ac:dyDescent="0.2">
      <c r="A41" s="60"/>
      <c r="B41" s="60"/>
      <c r="C41" s="57"/>
      <c r="D41" s="57"/>
      <c r="E41" s="57"/>
    </row>
    <row r="42" spans="1:5" x14ac:dyDescent="0.2">
      <c r="A42" s="60"/>
      <c r="B42" s="60"/>
      <c r="C42" s="57"/>
      <c r="D42" s="57"/>
      <c r="E42" s="57"/>
    </row>
    <row r="43" spans="1:5" x14ac:dyDescent="0.2">
      <c r="A43" s="60"/>
      <c r="B43" s="60"/>
      <c r="C43" s="57"/>
      <c r="D43" s="57"/>
      <c r="E43" s="57"/>
    </row>
    <row r="44" spans="1:5" x14ac:dyDescent="0.2">
      <c r="A44" s="60"/>
      <c r="B44" s="60"/>
      <c r="C44" s="57"/>
      <c r="D44" s="57"/>
      <c r="E44" s="57"/>
    </row>
    <row r="45" spans="1:5" x14ac:dyDescent="0.2">
      <c r="A45" s="60"/>
      <c r="B45" s="60"/>
      <c r="C45" s="57"/>
      <c r="D45" s="57"/>
      <c r="E45" s="57"/>
    </row>
    <row r="46" spans="1:5" s="6" customFormat="1" x14ac:dyDescent="0.2">
      <c r="A46" s="60"/>
      <c r="B46" s="60"/>
      <c r="C46" s="57"/>
      <c r="D46" s="57"/>
      <c r="E46" s="57"/>
    </row>
    <row r="47" spans="1:5" s="6" customFormat="1" x14ac:dyDescent="0.2">
      <c r="A47" s="60"/>
      <c r="B47" s="60"/>
      <c r="C47" s="57"/>
      <c r="D47" s="57"/>
      <c r="E47" s="57"/>
    </row>
    <row r="48" spans="1:5" s="6" customFormat="1" x14ac:dyDescent="0.2">
      <c r="A48" s="60"/>
      <c r="B48" s="60"/>
      <c r="C48" s="57"/>
      <c r="D48" s="57"/>
      <c r="E48" s="57"/>
    </row>
    <row r="49" spans="1:5" s="6" customFormat="1" x14ac:dyDescent="0.2">
      <c r="A49" s="60"/>
      <c r="B49" s="60"/>
      <c r="C49" s="57"/>
      <c r="D49" s="57"/>
      <c r="E49" s="57"/>
    </row>
    <row r="50" spans="1:5" s="6" customFormat="1" x14ac:dyDescent="0.2">
      <c r="A50" s="60"/>
      <c r="B50" s="60"/>
      <c r="C50" s="57"/>
      <c r="D50" s="57"/>
      <c r="E50" s="57"/>
    </row>
    <row r="51" spans="1:5" s="6" customFormat="1" x14ac:dyDescent="0.2">
      <c r="A51" s="60"/>
      <c r="B51" s="60"/>
      <c r="C51" s="57"/>
      <c r="D51" s="57"/>
      <c r="E51" s="57"/>
    </row>
    <row r="52" spans="1:5" s="6" customFormat="1" x14ac:dyDescent="0.2">
      <c r="A52" s="1"/>
      <c r="B52" s="1"/>
      <c r="C52" s="57"/>
      <c r="D52" s="57"/>
      <c r="E52" s="57"/>
    </row>
    <row r="53" spans="1:5" s="6" customFormat="1" x14ac:dyDescent="0.2">
      <c r="A53" s="1"/>
      <c r="B53" s="1"/>
      <c r="C53" s="57"/>
      <c r="D53" s="57"/>
      <c r="E53" s="57"/>
    </row>
    <row r="54" spans="1:5" s="6" customFormat="1" x14ac:dyDescent="0.2">
      <c r="A54" s="1"/>
      <c r="B54" s="1"/>
      <c r="C54" s="57"/>
      <c r="D54" s="57"/>
      <c r="E54" s="57"/>
    </row>
    <row r="55" spans="1:5" s="6" customFormat="1" x14ac:dyDescent="0.2">
      <c r="A55" s="1"/>
      <c r="B55" s="1"/>
      <c r="C55" s="57"/>
      <c r="D55" s="57"/>
      <c r="E55" s="57"/>
    </row>
    <row r="56" spans="1:5" s="6" customFormat="1" x14ac:dyDescent="0.2">
      <c r="A56" s="1"/>
      <c r="B56" s="1"/>
      <c r="C56" s="57"/>
      <c r="D56" s="57"/>
      <c r="E56" s="57"/>
    </row>
    <row r="57" spans="1:5" s="6" customFormat="1" x14ac:dyDescent="0.2">
      <c r="A57" s="1"/>
      <c r="B57" s="1"/>
      <c r="C57" s="57"/>
      <c r="D57" s="57"/>
      <c r="E57" s="57"/>
    </row>
    <row r="58" spans="1:5" s="6" customFormat="1" x14ac:dyDescent="0.2">
      <c r="A58" s="1"/>
      <c r="B58" s="1"/>
      <c r="C58" s="57"/>
      <c r="D58" s="57"/>
      <c r="E58" s="57"/>
    </row>
    <row r="59" spans="1:5" s="6" customFormat="1" x14ac:dyDescent="0.2">
      <c r="A59" s="1"/>
      <c r="B59" s="1"/>
      <c r="C59" s="57"/>
      <c r="D59" s="57"/>
      <c r="E59" s="57"/>
    </row>
    <row r="60" spans="1:5" s="6" customFormat="1" x14ac:dyDescent="0.2">
      <c r="A60" s="1"/>
      <c r="B60" s="1"/>
      <c r="C60" s="57"/>
      <c r="D60" s="57"/>
      <c r="E60" s="57"/>
    </row>
    <row r="61" spans="1:5" s="6" customFormat="1" x14ac:dyDescent="0.2">
      <c r="A61" s="1"/>
      <c r="B61" s="1"/>
      <c r="C61" s="57"/>
      <c r="D61" s="57"/>
      <c r="E61" s="57"/>
    </row>
    <row r="62" spans="1:5" s="6" customFormat="1" x14ac:dyDescent="0.2">
      <c r="A62" s="1"/>
      <c r="B62" s="1"/>
      <c r="C62" s="57"/>
      <c r="D62" s="57"/>
      <c r="E62" s="57"/>
    </row>
    <row r="63" spans="1:5" s="6" customFormat="1" x14ac:dyDescent="0.2">
      <c r="A63" s="1"/>
      <c r="B63" s="1"/>
      <c r="C63" s="57"/>
      <c r="D63" s="57"/>
      <c r="E63" s="57"/>
    </row>
    <row r="64" spans="1:5" s="6" customFormat="1" x14ac:dyDescent="0.2">
      <c r="A64" s="1"/>
      <c r="B64" s="1"/>
      <c r="C64" s="57"/>
      <c r="D64" s="57"/>
      <c r="E64" s="57"/>
    </row>
    <row r="65" spans="1:5" s="6" customFormat="1" x14ac:dyDescent="0.2">
      <c r="A65" s="1"/>
      <c r="B65" s="1"/>
      <c r="C65" s="57"/>
      <c r="D65" s="57"/>
      <c r="E65" s="57"/>
    </row>
    <row r="66" spans="1:5" s="6" customFormat="1" x14ac:dyDescent="0.2">
      <c r="A66" s="1"/>
      <c r="B66" s="1"/>
      <c r="C66" s="57"/>
      <c r="D66" s="57"/>
      <c r="E66" s="57"/>
    </row>
    <row r="67" spans="1:5" s="6" customFormat="1" x14ac:dyDescent="0.2">
      <c r="A67" s="1"/>
      <c r="B67" s="1"/>
      <c r="C67" s="57"/>
      <c r="D67" s="57"/>
      <c r="E67" s="57"/>
    </row>
    <row r="68" spans="1:5" s="6" customFormat="1" x14ac:dyDescent="0.2">
      <c r="A68" s="1"/>
      <c r="B68" s="1"/>
      <c r="C68" s="57"/>
      <c r="D68" s="57"/>
      <c r="E68" s="57"/>
    </row>
    <row r="69" spans="1:5" s="6" customFormat="1" x14ac:dyDescent="0.2">
      <c r="A69" s="1"/>
      <c r="B69" s="1"/>
      <c r="C69" s="57"/>
      <c r="D69" s="57"/>
      <c r="E69" s="57"/>
    </row>
    <row r="70" spans="1:5" s="6" customFormat="1" x14ac:dyDescent="0.2">
      <c r="A70" s="1"/>
      <c r="B70" s="1"/>
      <c r="C70" s="57"/>
      <c r="D70" s="57"/>
      <c r="E70" s="57"/>
    </row>
    <row r="71" spans="1:5" s="6" customFormat="1" x14ac:dyDescent="0.2">
      <c r="A71" s="1"/>
      <c r="B71" s="1"/>
      <c r="C71" s="57"/>
      <c r="D71" s="57"/>
      <c r="E71" s="57"/>
    </row>
    <row r="72" spans="1:5" s="6" customFormat="1" x14ac:dyDescent="0.2">
      <c r="A72" s="1"/>
      <c r="B72" s="1"/>
      <c r="C72" s="57"/>
      <c r="D72" s="57"/>
      <c r="E72" s="57"/>
    </row>
    <row r="73" spans="1:5" s="6" customFormat="1" x14ac:dyDescent="0.2">
      <c r="A73" s="1"/>
      <c r="B73" s="1"/>
      <c r="C73" s="57"/>
      <c r="D73" s="57"/>
      <c r="E73" s="57"/>
    </row>
    <row r="74" spans="1:5" s="6" customFormat="1" x14ac:dyDescent="0.2">
      <c r="A74" s="1"/>
      <c r="B74" s="1"/>
      <c r="C74" s="57"/>
      <c r="D74" s="57"/>
      <c r="E74" s="57"/>
    </row>
    <row r="75" spans="1:5" s="6" customFormat="1" x14ac:dyDescent="0.2">
      <c r="A75" s="1"/>
      <c r="B75" s="1"/>
      <c r="C75" s="57"/>
      <c r="D75" s="57"/>
      <c r="E75" s="57"/>
    </row>
    <row r="76" spans="1:5" s="6" customFormat="1" x14ac:dyDescent="0.2">
      <c r="A76" s="1"/>
      <c r="B76" s="1"/>
      <c r="C76" s="57"/>
      <c r="D76" s="57"/>
      <c r="E76" s="57"/>
    </row>
    <row r="77" spans="1:5" s="6" customFormat="1" x14ac:dyDescent="0.2">
      <c r="A77" s="1"/>
      <c r="B77" s="1"/>
      <c r="C77" s="57"/>
      <c r="D77" s="57"/>
      <c r="E77" s="57"/>
    </row>
    <row r="78" spans="1:5" s="6" customFormat="1" x14ac:dyDescent="0.2">
      <c r="A78" s="1"/>
      <c r="B78" s="1"/>
      <c r="C78" s="57"/>
      <c r="D78" s="57"/>
      <c r="E78" s="57"/>
    </row>
    <row r="79" spans="1:5" s="6" customFormat="1" x14ac:dyDescent="0.2">
      <c r="A79" s="1"/>
      <c r="B79" s="1"/>
      <c r="C79" s="57"/>
      <c r="D79" s="57"/>
      <c r="E79" s="57"/>
    </row>
    <row r="80" spans="1:5" s="6" customFormat="1" x14ac:dyDescent="0.2">
      <c r="A80" s="1"/>
      <c r="B80" s="1"/>
      <c r="C80" s="57"/>
      <c r="D80" s="57"/>
      <c r="E80" s="57"/>
    </row>
    <row r="81" spans="1:5" s="6" customFormat="1" x14ac:dyDescent="0.2">
      <c r="A81" s="1"/>
      <c r="B81" s="1"/>
      <c r="C81" s="57"/>
      <c r="D81" s="57"/>
      <c r="E81" s="57"/>
    </row>
    <row r="82" spans="1:5" s="6" customFormat="1" x14ac:dyDescent="0.2">
      <c r="A82" s="1"/>
      <c r="B82" s="1"/>
      <c r="C82" s="57"/>
      <c r="D82" s="57"/>
      <c r="E82" s="57"/>
    </row>
    <row r="83" spans="1:5" s="6" customFormat="1" x14ac:dyDescent="0.2">
      <c r="A83" s="1"/>
      <c r="B83" s="1"/>
      <c r="C83" s="1"/>
      <c r="D83" s="57"/>
      <c r="E83" s="57"/>
    </row>
    <row r="84" spans="1:5" s="6" customFormat="1" x14ac:dyDescent="0.2">
      <c r="A84" s="1"/>
      <c r="B84" s="1"/>
      <c r="C84" s="1"/>
      <c r="D84" s="57"/>
      <c r="E84" s="57"/>
    </row>
    <row r="85" spans="1:5" s="6" customFormat="1" x14ac:dyDescent="0.2">
      <c r="A85" s="1"/>
      <c r="B85" s="1"/>
      <c r="C85" s="1"/>
      <c r="D85" s="57"/>
      <c r="E85" s="57"/>
    </row>
    <row r="86" spans="1:5" s="6" customFormat="1" x14ac:dyDescent="0.2">
      <c r="A86" s="1"/>
      <c r="B86" s="1"/>
      <c r="C86" s="1"/>
      <c r="D86" s="57"/>
      <c r="E86" s="57"/>
    </row>
    <row r="87" spans="1:5" s="6" customFormat="1" x14ac:dyDescent="0.2">
      <c r="A87" s="1"/>
      <c r="B87" s="1"/>
      <c r="C87" s="1"/>
      <c r="D87" s="57"/>
      <c r="E87" s="57"/>
    </row>
  </sheetData>
  <mergeCells count="11">
    <mergeCell ref="B35:C35"/>
    <mergeCell ref="B37:E38"/>
    <mergeCell ref="A2:G2"/>
    <mergeCell ref="C3:E3"/>
    <mergeCell ref="C4:E4"/>
    <mergeCell ref="C5:E5"/>
    <mergeCell ref="C7:E7"/>
    <mergeCell ref="A12:A13"/>
    <mergeCell ref="B12:B13"/>
    <mergeCell ref="C12:C13"/>
    <mergeCell ref="D12:E12"/>
  </mergeCells>
  <pageMargins left="0.25" right="0.25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2019-03-28T07:34:11Z</dcterms:modified>
</cp:coreProperties>
</file>