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<sst xmlns="http://schemas.openxmlformats.org/spreadsheetml/2006/main" count="71" uniqueCount="71">
  <si>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</si>
  <si>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</si>
  <si>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</si>
  <si>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</si>
  <si>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</si>
  <si>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</si>
  <si>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</si>
  <si>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</si>
  <si>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</si>
  <si>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</si>
  <si>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</si>
  <si>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</si>
  <si>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</si>
  <si>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</si>
  <si>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</si>
  <si>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</si>
  <si>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</si>
  <si>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</si>
  <si>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</si>
  <si>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</si>
  <si>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</si>
  <si>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</si>
  <si>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</si>
  <si>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</si>
  <si>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</si>
  <si>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</si>
  <si>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</si>
  <si>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</si>
  <si>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</si>
  <si>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</si>
  <si>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</si>
  <si>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</si>
  <si>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</si>
  <si>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</si>
  <si>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</si>
  <si>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</si>
  <si>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</si>
  <si>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</si>
  <si>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</si>
  <si>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</si>
  <si>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Установка видеонаблюдения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</si>
  <si>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</si>
  <si>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</si>
  <si>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</si>
  <si>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</si>
  <si>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</si>
  <si>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</si>
  <si>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</si>
  <si>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</si>
  <si>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</si>
  <si>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Дезинсекция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</si>
  <si>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</si>
  <si>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</si>
  <si>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</si>
  <si>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</si>
  <si>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</si>
  <si>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Оранжевый слон</t>
  </si>
  <si>
    <t>За счет прочих средств(по предоставлению протокола собственников)</t>
  </si>
  <si>
    <t>Восстановление теплоизоляции</t>
  </si>
  <si>
    <t>2.15</t>
  </si>
  <si>
    <t>Установка и обслуживание автоматизированного теплового пункта МКД</t>
  </si>
  <si>
    <t>Дезинфекция мусоростволов, мусорокамер</t>
  </si>
  <si>
    <t>Страхование лифтов</t>
  </si>
  <si>
    <t>Ремонт отопления (замена сборок, кран шар.,вентель,задвижки)</t>
  </si>
  <si>
    <t>План работ и услуг по содержанию и ремонту общего имущества МКД на 2018 год по адресу:                                         С.Поляна, 3</t>
  </si>
  <si>
    <t>Ремонт подъездных козырьков №3, 5</t>
  </si>
  <si>
    <t>Установка сборок на х/в и г/в</t>
  </si>
  <si>
    <t>Обрезка деревьев во дворе дома</t>
  </si>
  <si>
    <t>Ремонт кровли по заявкам 50 м.кв. (по заявкам)</t>
  </si>
  <si>
    <t>Ремонт межпанельных швов 50 м.п. (по заявкам)</t>
  </si>
  <si>
    <t>Ремонт ливневой трубы 3 шт.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</si>
</sst>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 vertical="center"/>
      <protection/>
    </xf>
    <xf numFmtId="49" fontId="10" fillId="32" borderId="10" xfId="0" applyNumberFormat="1" applyFont="1" applyFill="1" applyBorder="1" applyAlignment="1" applyProtection="1">
      <alignment/>
      <protection locked="0"/>
    </xf>
    <xf numFmtId="49" fontId="13" fillId="32" borderId="10" xfId="0" applyNumberFormat="1" applyFont="1" applyFill="1" applyBorder="1" applyAlignment="1" applyProtection="1">
      <alignment wrapText="1"/>
      <protection locked="0"/>
    </xf>
    <xf numFmtId="2" fontId="13" fillId="32" borderId="10" xfId="0" applyNumberFormat="1" applyFont="1" applyFill="1" applyBorder="1" applyAlignment="1" applyProtection="1">
      <alignment horizontal="center"/>
      <protection locked="0"/>
    </xf>
    <xf numFmtId="0" fontId="40" fillId="32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4" fillId="0" borderId="12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9055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344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9055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7344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3">
      <selection activeCell="E44" sqref="E44"/>
    </sheetView>
  </sheetViews>
  <sheetFormatPr defaultColWidth="8.8515625" defaultRowHeight="15"/>
  <cols>
    <col min="1" max="1" width="5.00390625" style="4" customWidth="1"/>
    <col min="2" max="2" width="67.140625" style="4" customWidth="1"/>
    <col min="3" max="3" width="15.28125" style="4" customWidth="1"/>
    <col min="4" max="4" width="12.421875" style="4" customWidth="1"/>
    <col min="5" max="5" width="15.140625" style="4" customWidth="1"/>
    <col min="6" max="6" width="16.00390625" style="4" customWidth="1"/>
    <col min="7" max="7" width="22.00390625" style="5" customWidth="1"/>
    <col min="8" max="16384" width="8.8515625" style="6" customWidth="1"/>
  </cols>
  <sheetData>
    <row r="1" spans="5:7" ht="15">
      <c r="E1" s="81" t="s">
        <v>43</v>
      </c>
      <c r="F1" s="81"/>
      <c r="G1" s="81"/>
    </row>
    <row r="2" spans="1:7" ht="30" customHeight="1">
      <c r="A2" s="82" t="s">
        <v>64</v>
      </c>
      <c r="B2" s="82"/>
      <c r="C2" s="82"/>
      <c r="D2" s="82"/>
      <c r="E2" s="82"/>
      <c r="F2" s="82"/>
      <c r="G2" s="82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83" t="s">
        <v>54</v>
      </c>
      <c r="D4" s="84"/>
      <c r="E4" s="84"/>
      <c r="F4" s="42"/>
    </row>
    <row r="5" spans="2:6" ht="15">
      <c r="B5" s="9" t="s">
        <v>1</v>
      </c>
      <c r="C5" s="85">
        <v>5</v>
      </c>
      <c r="D5" s="86"/>
      <c r="E5" s="86"/>
      <c r="F5" s="43"/>
    </row>
    <row r="6" spans="2:6" ht="15">
      <c r="B6" s="10" t="s">
        <v>2</v>
      </c>
      <c r="C6" s="85">
        <v>8664</v>
      </c>
      <c r="D6" s="86"/>
      <c r="E6" s="86"/>
      <c r="F6" s="43"/>
    </row>
    <row r="7" spans="2:6" ht="18.75" customHeight="1">
      <c r="B7" s="39" t="s">
        <v>51</v>
      </c>
      <c r="C7" s="87">
        <v>88400</v>
      </c>
      <c r="D7" s="88"/>
      <c r="E7" s="89"/>
      <c r="F7" s="44"/>
    </row>
    <row r="8" ht="15">
      <c r="D8" s="38">
        <v>9</v>
      </c>
    </row>
    <row r="9" spans="1:7" ht="15">
      <c r="A9" s="68" t="s">
        <v>3</v>
      </c>
      <c r="B9" s="69"/>
      <c r="C9" s="69"/>
      <c r="D9" s="69"/>
      <c r="E9" s="70"/>
      <c r="F9" s="70"/>
      <c r="G9" s="70"/>
    </row>
    <row r="10" spans="1:7" ht="51.75" customHeight="1">
      <c r="A10" s="71" t="s">
        <v>4</v>
      </c>
      <c r="B10" s="73" t="s">
        <v>5</v>
      </c>
      <c r="C10" s="75" t="s">
        <v>33</v>
      </c>
      <c r="D10" s="77" t="s">
        <v>46</v>
      </c>
      <c r="E10" s="78"/>
      <c r="F10" s="75" t="s">
        <v>45</v>
      </c>
      <c r="G10" s="79" t="s">
        <v>57</v>
      </c>
    </row>
    <row r="11" spans="1:7" ht="45" customHeight="1">
      <c r="A11" s="72"/>
      <c r="B11" s="74"/>
      <c r="C11" s="76"/>
      <c r="D11" s="37" t="s">
        <v>6</v>
      </c>
      <c r="E11" s="45" t="s">
        <v>44</v>
      </c>
      <c r="F11" s="76"/>
      <c r="G11" s="80"/>
    </row>
    <row r="12" spans="1:7" ht="27" customHeight="1">
      <c r="A12" s="12" t="s">
        <v>7</v>
      </c>
      <c r="B12" s="13" t="s">
        <v>32</v>
      </c>
      <c r="C12" s="14">
        <f>D12*C6</f>
        <v>40200.96</v>
      </c>
      <c r="D12" s="14">
        <v>4.64</v>
      </c>
      <c r="E12" s="15">
        <f>C12*12</f>
        <v>482411.52</v>
      </c>
      <c r="F12" s="15">
        <f>C12*12</f>
        <v>482411.52</v>
      </c>
      <c r="G12" s="40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1"/>
    </row>
    <row r="14" spans="1:7" ht="18.75">
      <c r="A14" s="18" t="s">
        <v>10</v>
      </c>
      <c r="B14" s="19" t="s">
        <v>11</v>
      </c>
      <c r="C14" s="15">
        <f>0.47*C6</f>
        <v>4072.08</v>
      </c>
      <c r="D14" s="15">
        <v>0.47</v>
      </c>
      <c r="E14" s="15">
        <f>C14*12</f>
        <v>48864.96</v>
      </c>
      <c r="F14" s="15">
        <f>C14*12</f>
        <v>48864.96</v>
      </c>
      <c r="G14" s="3"/>
    </row>
    <row r="15" spans="1:7" ht="19.5" customHeight="1">
      <c r="A15" s="18" t="s">
        <v>12</v>
      </c>
      <c r="B15" s="19" t="s">
        <v>34</v>
      </c>
      <c r="C15" s="15">
        <v>1350</v>
      </c>
      <c r="D15" s="15">
        <f>C15/C6</f>
        <v>0.15581717451523547</v>
      </c>
      <c r="E15" s="15">
        <f>C15*12</f>
        <v>16200</v>
      </c>
      <c r="F15" s="15">
        <f>C15*12</f>
        <v>16200</v>
      </c>
      <c r="G15" s="3"/>
    </row>
    <row r="16" spans="1:7" s="52" customFormat="1" ht="19.5" customHeight="1">
      <c r="A16" s="2" t="s">
        <v>13</v>
      </c>
      <c r="B16" s="51" t="s">
        <v>62</v>
      </c>
      <c r="C16" s="15">
        <f aca="true" t="shared" si="0" ref="C16:C31">E16/12</f>
        <v>138.75</v>
      </c>
      <c r="D16" s="15">
        <f>C16/C6</f>
        <v>0.01601454293628809</v>
      </c>
      <c r="E16" s="3">
        <v>1665</v>
      </c>
      <c r="F16" s="15">
        <v>1665</v>
      </c>
      <c r="G16" s="3"/>
    </row>
    <row r="17" spans="1:7" s="52" customFormat="1" ht="18.75">
      <c r="A17" s="2" t="s">
        <v>14</v>
      </c>
      <c r="B17" s="1" t="s">
        <v>39</v>
      </c>
      <c r="C17" s="15">
        <f t="shared" si="0"/>
        <v>178.78666666666666</v>
      </c>
      <c r="D17" s="15">
        <f>C17/C6</f>
        <v>0.020635580178516466</v>
      </c>
      <c r="E17" s="3">
        <v>2145.44</v>
      </c>
      <c r="F17" s="15">
        <v>2145.44</v>
      </c>
      <c r="G17" s="3"/>
    </row>
    <row r="18" spans="1:7" s="52" customFormat="1" ht="18.75">
      <c r="A18" s="2" t="s">
        <v>48</v>
      </c>
      <c r="B18" s="1" t="s">
        <v>50</v>
      </c>
      <c r="C18" s="15">
        <f t="shared" si="0"/>
        <v>253</v>
      </c>
      <c r="D18" s="15">
        <f>C18/C7</f>
        <v>0.0028619909502262445</v>
      </c>
      <c r="E18" s="3">
        <v>3036</v>
      </c>
      <c r="F18" s="15">
        <v>3036</v>
      </c>
      <c r="G18" s="15"/>
    </row>
    <row r="19" spans="1:7" s="52" customFormat="1" ht="37.5">
      <c r="A19" s="2" t="s">
        <v>15</v>
      </c>
      <c r="B19" s="1" t="s">
        <v>60</v>
      </c>
      <c r="C19" s="15">
        <f t="shared" si="0"/>
        <v>30000</v>
      </c>
      <c r="D19" s="15">
        <f>C19/C6</f>
        <v>3.4626038781163433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40</v>
      </c>
      <c r="C20" s="15">
        <f t="shared" si="0"/>
        <v>7650</v>
      </c>
      <c r="D20" s="15">
        <f>C20/C6</f>
        <v>0.8829639889196675</v>
      </c>
      <c r="E20" s="3">
        <v>91800</v>
      </c>
      <c r="F20" s="15">
        <v>0</v>
      </c>
      <c r="G20" s="3">
        <v>91800</v>
      </c>
    </row>
    <row r="21" spans="1:7" s="59" customFormat="1" ht="18.75">
      <c r="A21" s="56" t="s">
        <v>17</v>
      </c>
      <c r="B21" s="57" t="s">
        <v>53</v>
      </c>
      <c r="C21" s="54">
        <f t="shared" si="0"/>
        <v>1250</v>
      </c>
      <c r="D21" s="54">
        <f>C21/C6</f>
        <v>0.144275161588181</v>
      </c>
      <c r="E21" s="58">
        <v>15000</v>
      </c>
      <c r="F21" s="54">
        <v>15000</v>
      </c>
      <c r="G21" s="58"/>
    </row>
    <row r="22" spans="1:7" s="52" customFormat="1" ht="21" customHeight="1">
      <c r="A22" s="2" t="s">
        <v>18</v>
      </c>
      <c r="B22" s="1" t="s">
        <v>61</v>
      </c>
      <c r="C22" s="15">
        <f t="shared" si="0"/>
        <v>5000</v>
      </c>
      <c r="D22" s="15">
        <f>C22/C6</f>
        <v>0.577100646352724</v>
      </c>
      <c r="E22" s="3">
        <v>60000</v>
      </c>
      <c r="F22" s="15"/>
      <c r="G22" s="3">
        <v>60000</v>
      </c>
    </row>
    <row r="23" spans="1:7" s="55" customFormat="1" ht="34.5" customHeight="1">
      <c r="A23" s="46" t="s">
        <v>19</v>
      </c>
      <c r="B23" s="47" t="s">
        <v>52</v>
      </c>
      <c r="C23" s="48">
        <f t="shared" si="0"/>
        <v>2500</v>
      </c>
      <c r="D23" s="48">
        <f>C23/C6</f>
        <v>0.288550323176362</v>
      </c>
      <c r="E23" s="49">
        <v>30000</v>
      </c>
      <c r="F23" s="53">
        <v>30000</v>
      </c>
      <c r="G23" s="49"/>
    </row>
    <row r="24" spans="1:7" s="52" customFormat="1" ht="26.25" customHeight="1">
      <c r="A24" s="2" t="s">
        <v>27</v>
      </c>
      <c r="B24" s="51" t="s">
        <v>65</v>
      </c>
      <c r="C24" s="15">
        <f t="shared" si="0"/>
        <v>5000</v>
      </c>
      <c r="D24" s="15">
        <f>C24/C6</f>
        <v>0.577100646352724</v>
      </c>
      <c r="E24" s="3">
        <v>60000</v>
      </c>
      <c r="F24" s="15">
        <v>60000</v>
      </c>
      <c r="G24" s="3"/>
    </row>
    <row r="25" spans="1:7" s="52" customFormat="1" ht="23.25" customHeight="1">
      <c r="A25" s="2" t="s">
        <v>37</v>
      </c>
      <c r="B25" s="61" t="s">
        <v>63</v>
      </c>
      <c r="C25" s="15">
        <f t="shared" si="0"/>
        <v>3750</v>
      </c>
      <c r="D25" s="15">
        <f>C25/C6</f>
        <v>0.4328254847645429</v>
      </c>
      <c r="E25" s="3">
        <v>45000</v>
      </c>
      <c r="F25" s="15">
        <v>45000</v>
      </c>
      <c r="G25" s="3"/>
    </row>
    <row r="26" spans="1:7" s="52" customFormat="1" ht="18.75">
      <c r="A26" s="2" t="s">
        <v>42</v>
      </c>
      <c r="B26" s="51" t="s">
        <v>66</v>
      </c>
      <c r="C26" s="15">
        <f t="shared" si="0"/>
        <v>4166.666666666667</v>
      </c>
      <c r="D26" s="15">
        <f>C26/C6</f>
        <v>0.4809172052939366</v>
      </c>
      <c r="E26" s="3">
        <v>50000</v>
      </c>
      <c r="F26" s="15">
        <v>50000</v>
      </c>
      <c r="G26" s="3"/>
    </row>
    <row r="27" spans="1:7" s="52" customFormat="1" ht="18.75">
      <c r="A27" s="2" t="s">
        <v>49</v>
      </c>
      <c r="B27" s="1" t="s">
        <v>58</v>
      </c>
      <c r="C27" s="15">
        <f t="shared" si="0"/>
        <v>3333.3333333333335</v>
      </c>
      <c r="D27" s="15">
        <f>C27/C6</f>
        <v>0.38473376423514927</v>
      </c>
      <c r="E27" s="15">
        <v>40000</v>
      </c>
      <c r="F27" s="15">
        <v>40000</v>
      </c>
      <c r="G27" s="3"/>
    </row>
    <row r="28" spans="1:7" ht="18.75">
      <c r="A28" s="2" t="s">
        <v>59</v>
      </c>
      <c r="B28" s="60" t="s">
        <v>67</v>
      </c>
      <c r="C28" s="15">
        <f t="shared" si="0"/>
        <v>1666.6666666666667</v>
      </c>
      <c r="D28" s="15">
        <f>C28/C6</f>
        <v>0.19236688211757463</v>
      </c>
      <c r="E28" s="3">
        <v>20000</v>
      </c>
      <c r="F28" s="3">
        <v>20000</v>
      </c>
      <c r="G28" s="3"/>
    </row>
    <row r="29" spans="1:7" ht="18.75">
      <c r="A29" s="2"/>
      <c r="B29" s="1" t="s">
        <v>70</v>
      </c>
      <c r="C29" s="15">
        <f t="shared" si="0"/>
        <v>2625</v>
      </c>
      <c r="D29" s="15">
        <f>C29/C6</f>
        <v>0.3029778393351801</v>
      </c>
      <c r="E29" s="3">
        <v>31500</v>
      </c>
      <c r="F29" s="3">
        <v>31500</v>
      </c>
      <c r="G29" s="3"/>
    </row>
    <row r="30" spans="1:7" ht="18.75">
      <c r="A30" s="2"/>
      <c r="B30" s="1" t="s">
        <v>68</v>
      </c>
      <c r="C30" s="15">
        <f t="shared" si="0"/>
        <v>3333.3333333333335</v>
      </c>
      <c r="D30" s="15">
        <v>3.86</v>
      </c>
      <c r="E30" s="3">
        <v>40000</v>
      </c>
      <c r="F30" s="3">
        <v>40000</v>
      </c>
      <c r="G30" s="3"/>
    </row>
    <row r="31" spans="1:7" ht="18.75">
      <c r="A31" s="2"/>
      <c r="B31" s="51" t="s">
        <v>69</v>
      </c>
      <c r="C31" s="15">
        <f t="shared" si="0"/>
        <v>1666.6666666666667</v>
      </c>
      <c r="D31" s="15">
        <f>C31/C6</f>
        <v>0.19236688211757463</v>
      </c>
      <c r="E31" s="3">
        <v>20000</v>
      </c>
      <c r="F31" s="3">
        <v>20000</v>
      </c>
      <c r="G31" s="3"/>
    </row>
    <row r="32" spans="1:7" ht="18.75">
      <c r="A32" s="18"/>
      <c r="B32" s="19" t="s">
        <v>20</v>
      </c>
      <c r="C32" s="14">
        <f>C25+C24+C23+C22+C21+C20+C19+C17+C16+C15+C14+C26+C27+C28+C29+C31</f>
        <v>74347.95000000001</v>
      </c>
      <c r="D32" s="14">
        <f>D25+D24+D23+D22+D21+D20+D19+D17+D16+D15+D14+D26+D27+D28+D29+D31</f>
        <v>8.58125</v>
      </c>
      <c r="E32" s="14">
        <f>E25+E24+E23+E22+E21+E20+E19+E18+E17+E16+E15+E14+E26+E27+E28+E29+E31</f>
        <v>895211.3999999999</v>
      </c>
      <c r="F32" s="14">
        <f>F25+F24+F23+F22+F21+F20+F19+F18+F17+F16+F15+F14+F26+F27+F28+F29+F31</f>
        <v>383411.4</v>
      </c>
      <c r="G32" s="14">
        <f>G25+G24+G23+G22+G21+G20+G19+G17+G16+G15+G14+G26+G27+G28+G29+G31</f>
        <v>511800</v>
      </c>
    </row>
    <row r="33" spans="1:7" ht="18.75">
      <c r="A33" s="2"/>
      <c r="B33" s="1" t="s">
        <v>47</v>
      </c>
      <c r="C33" s="15"/>
      <c r="D33" s="15">
        <f>D31+D29+D28+D27+D26+D25+D24+D22+D21+D20+D19+D17+D16+D15+D14+D23</f>
        <v>8.58125</v>
      </c>
      <c r="E33" s="3"/>
      <c r="F33" s="3">
        <f>(F31+F29+F28+F27+F26+F25+F24+F23+F22+F21+F20+F19+F17+F16+F15+F14)/12/C6</f>
        <v>3.658581486611265</v>
      </c>
      <c r="G33" s="3">
        <f>(G31+G29+G28+G27+G26+G25+G24+G23+G22+G21+G20+G19+G17+G16+G15+G14)/12/C6</f>
        <v>4.922668513388735</v>
      </c>
    </row>
    <row r="34" spans="1:7" ht="37.5">
      <c r="A34" s="11" t="s">
        <v>21</v>
      </c>
      <c r="B34" s="20" t="s">
        <v>38</v>
      </c>
      <c r="C34" s="14">
        <f>D34*C6</f>
        <v>16288.32</v>
      </c>
      <c r="D34" s="21">
        <f>ROUND((D33+D12)/84.5*12,2)</f>
        <v>1.88</v>
      </c>
      <c r="E34" s="14">
        <f>D34*12*C6</f>
        <v>195459.84</v>
      </c>
      <c r="F34" s="21">
        <f>ROUND((F32+F12)/C6/12/84.5*12,2)</f>
        <v>1.18</v>
      </c>
      <c r="G34" s="21">
        <f>ROUND((G33+G12)/84.5*12,2)</f>
        <v>0.7</v>
      </c>
    </row>
    <row r="35" spans="1:7" ht="37.5">
      <c r="A35" s="22" t="s">
        <v>22</v>
      </c>
      <c r="B35" s="23" t="s">
        <v>23</v>
      </c>
      <c r="C35" s="14">
        <f>ROUND((C32+C12)/84.5*3.5,2)</f>
        <v>4744.63</v>
      </c>
      <c r="D35" s="14">
        <f>C35/C6</f>
        <v>0.5476258079409049</v>
      </c>
      <c r="E35" s="14">
        <f>ROUND((E32+E12)/84.5*3.5,2)</f>
        <v>57061.3</v>
      </c>
      <c r="F35" s="14">
        <f>ROUND(((F32+F12)/12/C6)/84.5*3.5,2)</f>
        <v>0.34</v>
      </c>
      <c r="G35" s="14">
        <f>ROUND(((G32+G12)/12/C6)/84.5*3.5,2)</f>
        <v>0.2</v>
      </c>
    </row>
    <row r="36" spans="1:7" ht="56.25">
      <c r="A36" s="22" t="s">
        <v>24</v>
      </c>
      <c r="B36" s="23" t="s">
        <v>25</v>
      </c>
      <c r="C36" s="24">
        <v>0</v>
      </c>
      <c r="D36" s="15">
        <f>C36/C6</f>
        <v>0</v>
      </c>
      <c r="E36" s="24">
        <f>C36*12</f>
        <v>0</v>
      </c>
      <c r="F36" s="24"/>
      <c r="G36" s="36"/>
    </row>
    <row r="37" spans="1:7" ht="18.75">
      <c r="A37" s="18"/>
      <c r="B37" s="23" t="s">
        <v>26</v>
      </c>
      <c r="C37" s="14"/>
      <c r="D37" s="14">
        <f>D35+D34+D32+D12+D36</f>
        <v>15.648875807940904</v>
      </c>
      <c r="E37" s="14"/>
      <c r="F37" s="14">
        <f>(F32+F12)/12/C6+F34+F35</f>
        <v>9.847782779316713</v>
      </c>
      <c r="G37" s="14">
        <f>(G32+G12)/12/C6+G34+G35</f>
        <v>5.822668513388735</v>
      </c>
    </row>
    <row r="38" spans="1:7" ht="18.75">
      <c r="A38" s="18"/>
      <c r="B38" s="62" t="s">
        <v>36</v>
      </c>
      <c r="C38" s="63"/>
      <c r="D38" s="64">
        <f>D37-(C7/12/C6+(D40)/C6)</f>
        <v>14.798614188981224</v>
      </c>
      <c r="E38" s="65"/>
      <c r="F38" s="14">
        <f>F37-(C7+D40*12)/12/C6</f>
        <v>8.997521160357033</v>
      </c>
      <c r="G38" s="14"/>
    </row>
    <row r="39" spans="1:6" ht="15">
      <c r="A39" s="25"/>
      <c r="B39" s="25"/>
      <c r="C39" s="26"/>
      <c r="D39" s="26"/>
      <c r="E39" s="26"/>
      <c r="F39" s="26"/>
    </row>
    <row r="40" spans="1:4" ht="20.25">
      <c r="A40" s="25"/>
      <c r="B40" s="66" t="s">
        <v>35</v>
      </c>
      <c r="C40" s="66"/>
      <c r="D40" s="27"/>
    </row>
    <row r="41" spans="1:6" ht="15">
      <c r="A41" s="25"/>
      <c r="B41" s="25"/>
      <c r="C41" s="26"/>
      <c r="D41" s="26"/>
      <c r="E41" s="26"/>
      <c r="F41" s="26"/>
    </row>
    <row r="42" spans="1:7" ht="18">
      <c r="A42" s="28"/>
      <c r="B42" s="29" t="s">
        <v>28</v>
      </c>
      <c r="C42" s="90"/>
      <c r="D42" s="92"/>
      <c r="E42" s="92"/>
      <c r="F42" s="92"/>
      <c r="G42" s="31"/>
    </row>
    <row r="43" spans="1:7" ht="18">
      <c r="A43" s="28"/>
      <c r="B43" s="32" t="s">
        <v>55</v>
      </c>
      <c r="C43" s="91">
        <v>250</v>
      </c>
      <c r="D43" s="92"/>
      <c r="E43" s="92"/>
      <c r="F43" s="92"/>
      <c r="G43" s="31"/>
    </row>
    <row r="44" spans="1:7" ht="18">
      <c r="A44" s="28"/>
      <c r="B44" s="32" t="s">
        <v>56</v>
      </c>
      <c r="C44" s="91">
        <v>250</v>
      </c>
      <c r="D44" s="92"/>
      <c r="E44" s="92"/>
      <c r="F44" s="92"/>
      <c r="G44" s="31"/>
    </row>
    <row r="45" spans="1:7" ht="18">
      <c r="A45" s="28"/>
      <c r="B45" s="50" t="s">
        <v>29</v>
      </c>
      <c r="C45" s="91"/>
      <c r="D45" s="92"/>
      <c r="E45" s="92"/>
      <c r="F45" s="92"/>
      <c r="G45" s="31"/>
    </row>
    <row r="46" spans="1:7" ht="18">
      <c r="A46" s="28"/>
      <c r="B46" s="32" t="s">
        <v>30</v>
      </c>
      <c r="C46" s="91">
        <v>500</v>
      </c>
      <c r="D46" s="92"/>
      <c r="E46" s="92"/>
      <c r="F46" s="92"/>
      <c r="G46" s="31"/>
    </row>
    <row r="47" spans="1:3" ht="18">
      <c r="A47" s="28"/>
      <c r="B47" s="32" t="s">
        <v>31</v>
      </c>
      <c r="C47" s="33">
        <v>350</v>
      </c>
    </row>
    <row r="48" spans="1:7" ht="48" customHeight="1">
      <c r="A48" s="67" t="s">
        <v>41</v>
      </c>
      <c r="B48" s="67"/>
      <c r="C48" s="67"/>
      <c r="D48" s="67"/>
      <c r="E48" s="30"/>
      <c r="F48" s="30"/>
      <c r="G48" s="31"/>
    </row>
    <row r="49" spans="1:6" ht="15">
      <c r="A49" s="25"/>
      <c r="B49" s="25"/>
      <c r="C49" s="26"/>
      <c r="D49" s="26"/>
      <c r="E49" s="26"/>
      <c r="F49" s="26"/>
    </row>
    <row r="50" spans="1:6" ht="15">
      <c r="A50" s="34"/>
      <c r="B50" s="34"/>
      <c r="C50" s="35"/>
      <c r="D50" s="35"/>
      <c r="E50" s="35"/>
      <c r="F50" s="35"/>
    </row>
    <row r="51" spans="1:6" ht="15">
      <c r="A51" s="34"/>
      <c r="B51" s="34"/>
      <c r="C51" s="35"/>
      <c r="D51" s="35"/>
      <c r="E51" s="35"/>
      <c r="F51" s="35"/>
    </row>
    <row r="52" spans="1:6" ht="15">
      <c r="A52" s="34"/>
      <c r="B52" s="34"/>
      <c r="C52" s="35"/>
      <c r="D52" s="35"/>
      <c r="E52" s="35"/>
      <c r="F52" s="35"/>
    </row>
    <row r="53" spans="1:6" ht="15">
      <c r="A53" s="34"/>
      <c r="B53" s="34"/>
      <c r="C53" s="35"/>
      <c r="D53" s="35"/>
      <c r="E53" s="35"/>
      <c r="F53" s="35"/>
    </row>
    <row r="54" spans="1:6" ht="15">
      <c r="A54" s="34"/>
      <c r="B54" s="34"/>
      <c r="C54" s="35"/>
      <c r="D54" s="35"/>
      <c r="E54" s="35"/>
      <c r="F54" s="35"/>
    </row>
    <row r="55" spans="1:6" ht="15">
      <c r="A55" s="34"/>
      <c r="B55" s="34"/>
      <c r="C55" s="35"/>
      <c r="D55" s="35"/>
      <c r="E55" s="35"/>
      <c r="F55" s="35"/>
    </row>
    <row r="56" spans="1:6" ht="15">
      <c r="A56" s="34"/>
      <c r="B56" s="34"/>
      <c r="C56" s="35"/>
      <c r="D56" s="35"/>
      <c r="E56" s="35"/>
      <c r="F56" s="35"/>
    </row>
    <row r="57" spans="1:6" ht="15">
      <c r="A57" s="34"/>
      <c r="B57" s="34"/>
      <c r="C57" s="35"/>
      <c r="D57" s="35"/>
      <c r="E57" s="35"/>
      <c r="F57" s="35"/>
    </row>
    <row r="58" spans="1:6" ht="15">
      <c r="A58" s="34"/>
      <c r="B58" s="34"/>
      <c r="C58" s="35"/>
      <c r="D58" s="35"/>
      <c r="E58" s="35"/>
      <c r="F58" s="35"/>
    </row>
    <row r="59" spans="1:6" ht="15">
      <c r="A59" s="34"/>
      <c r="B59" s="34"/>
      <c r="C59" s="35"/>
      <c r="D59" s="35"/>
      <c r="E59" s="35"/>
      <c r="F59" s="35"/>
    </row>
    <row r="60" spans="1:6" ht="15">
      <c r="A60" s="34"/>
      <c r="B60" s="34"/>
      <c r="C60" s="35"/>
      <c r="D60" s="35"/>
      <c r="E60" s="35"/>
      <c r="F60" s="35"/>
    </row>
    <row r="61" spans="3:6" ht="15">
      <c r="C61" s="35"/>
      <c r="D61" s="35"/>
      <c r="E61" s="35"/>
      <c r="F61" s="35"/>
    </row>
    <row r="62" spans="3:6" ht="15">
      <c r="C62" s="35"/>
      <c r="D62" s="35"/>
      <c r="E62" s="35"/>
      <c r="F62" s="35"/>
    </row>
    <row r="63" spans="3:6" ht="15">
      <c r="C63" s="35"/>
      <c r="D63" s="35"/>
      <c r="E63" s="35"/>
      <c r="F63" s="35"/>
    </row>
    <row r="64" spans="3:6" ht="15">
      <c r="C64" s="35"/>
      <c r="D64" s="35"/>
      <c r="E64" s="35"/>
      <c r="F64" s="35"/>
    </row>
    <row r="65" spans="3:6" ht="15">
      <c r="C65" s="35"/>
      <c r="D65" s="35"/>
      <c r="E65" s="35"/>
      <c r="F65" s="35"/>
    </row>
    <row r="66" spans="3:6" ht="15"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3:6" ht="15"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38:C38"/>
    <mergeCell ref="D38:E38"/>
    <mergeCell ref="B40:C40"/>
    <mergeCell ref="A48:D48"/>
    <mergeCell ref="A9:G9"/>
    <mergeCell ref="A10:A11"/>
    <mergeCell ref="B10:B11"/>
    <mergeCell ref="C10:C11"/>
    <mergeCell ref="D10:E10"/>
    <mergeCell ref="F10:F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2018-03-27T04:14:28Z</dcterms:modified>
  <cp:category/>
  <cp:version/>
  <cp:contentType/>
  <cp:contentStatus/>
</cp:coreProperties>
</file>