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<sst xmlns="http://schemas.openxmlformats.org/spreadsheetml/2006/main" count="49" uniqueCount="49">
  <si>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</si>
  <si>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</si>
  <si>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</si>
  <si>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</si>
  <si>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</si>
  <si>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</si>
  <si>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</si>
  <si>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</si>
  <si>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</si>
  <si>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</si>
  <si>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</si>
  <si>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</si>
  <si>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</si>
  <si>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</si>
  <si>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</si>
  <si>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</si>
  <si>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</si>
  <si>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</si>
  <si>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</si>
  <si>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</si>
  <si>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</si>
  <si>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</si>
  <si>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</si>
  <si>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</si>
  <si>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</si>
  <si>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</si>
  <si>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</si>
  <si>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</si>
  <si>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</si>
  <si>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</si>
  <si>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</si>
  <si>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</si>
  <si>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</si>
  <si>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</si>
  <si>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</si>
  <si>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</si>
  <si>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</si>
  <si>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</si>
  <si>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</si>
  <si>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</si>
  <si>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</si>
  <si>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</si>
  <si>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</si>
  <si>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Задоженность (-), переплата (+) посостоянию на 01.11.2015</t>
  </si>
  <si>
    <t>Предлагаемый план работ и услуг по содержанию и ремонту общего имущества МКД на 2017 год по адресу:                                                 Попова, 38</t>
  </si>
  <si>
    <t>Ремонт козырьков над подъездами 6 шт</t>
  </si>
  <si>
    <t>Дератизация подвального помщения</t>
  </si>
  <si>
    <t>Ремонт межпанельных швов 25пог.м.</t>
  </si>
  <si>
    <t>Ремонт кровли 25 п.м.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</si>
</sst>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90" zoomScaleNormal="80" zoomScaleSheetLayoutView="90" zoomScalePageLayoutView="0" workbookViewId="0" topLeftCell="A25">
      <selection activeCell="C42" sqref="C42:C4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6</v>
      </c>
      <c r="D5" s="54"/>
      <c r="E5" s="54"/>
    </row>
    <row r="6" spans="2:5" ht="14.25">
      <c r="B6" s="10" t="s">
        <v>2</v>
      </c>
      <c r="C6" s="53">
        <v>4382.16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43</v>
      </c>
    </row>
    <row r="11" spans="1:6" ht="27" customHeight="1">
      <c r="A11" s="15" t="s">
        <v>7</v>
      </c>
      <c r="B11" s="16" t="s">
        <v>33</v>
      </c>
      <c r="C11" s="17">
        <f>D11*C6</f>
        <v>20333.2224</v>
      </c>
      <c r="D11" s="17">
        <v>4.64</v>
      </c>
      <c r="E11" s="18">
        <f>C11*12</f>
        <v>243998.66879999998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2059.6151999999997</v>
      </c>
      <c r="D13" s="18">
        <v>0.47</v>
      </c>
      <c r="E13" s="18">
        <f>C13*12</f>
        <v>24715.382399999995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0.30806725450462785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18">
        <f aca="true" t="shared" si="0" ref="C15:C22">E15/12</f>
        <v>5000</v>
      </c>
      <c r="D15" s="18">
        <f>C15/C6</f>
        <v>1.1409898314986218</v>
      </c>
      <c r="E15" s="3">
        <v>60000</v>
      </c>
      <c r="F15" s="56"/>
    </row>
    <row r="16" spans="1:6" ht="18">
      <c r="A16" s="2" t="s">
        <v>14</v>
      </c>
      <c r="B16" s="1" t="s">
        <v>47</v>
      </c>
      <c r="C16" s="18">
        <f t="shared" si="0"/>
        <v>625</v>
      </c>
      <c r="D16" s="18">
        <f>C16/C6</f>
        <v>0.14262372893732772</v>
      </c>
      <c r="E16" s="3">
        <v>7500</v>
      </c>
      <c r="F16" s="56"/>
    </row>
    <row r="17" spans="1:6" ht="18">
      <c r="A17" s="2" t="s">
        <v>15</v>
      </c>
      <c r="B17" s="1" t="s">
        <v>46</v>
      </c>
      <c r="C17" s="18">
        <f t="shared" si="0"/>
        <v>46.25</v>
      </c>
      <c r="D17" s="18">
        <f>C17/C6</f>
        <v>0.010554155941362251</v>
      </c>
      <c r="E17" s="3">
        <v>555</v>
      </c>
      <c r="F17" s="56"/>
    </row>
    <row r="18" spans="1:6" ht="18">
      <c r="A18" s="2" t="s">
        <v>16</v>
      </c>
      <c r="B18" s="1" t="s">
        <v>48</v>
      </c>
      <c r="C18" s="18">
        <f t="shared" si="0"/>
        <v>2125</v>
      </c>
      <c r="D18" s="18">
        <f>C18/C6</f>
        <v>0.4849206783869142</v>
      </c>
      <c r="E18" s="3">
        <v>25500</v>
      </c>
      <c r="F18" s="56"/>
    </row>
    <row r="19" spans="1:6" ht="18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6"/>
    </row>
    <row r="21" spans="1:6" ht="18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6"/>
    </row>
    <row r="22" spans="1:6" ht="18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">
      <c r="A29" s="21"/>
      <c r="B29" s="22" t="s">
        <v>21</v>
      </c>
      <c r="C29" s="17">
        <f>C23+C22+C21+C20+C19+C18+C17+C16+C15+C14+C13+C24+C25+C26+C27+C28</f>
        <v>11205.8652</v>
      </c>
      <c r="D29" s="17">
        <f>D23+D22+D21+D20+D19+D18+D17+D16+D15+D14+D13+D24+D25+D26+D27+D28</f>
        <v>2.5571556492688536</v>
      </c>
      <c r="E29" s="17">
        <f>E23+E22+E21+E20+E19+E18+E17+E16+E15+E14+E13+E24+E25+E26+E27+E28</f>
        <v>134470.3824</v>
      </c>
      <c r="F29" s="56"/>
    </row>
    <row r="30" spans="1:6" ht="34.5">
      <c r="A30" s="11" t="s">
        <v>22</v>
      </c>
      <c r="B30" s="23" t="s">
        <v>40</v>
      </c>
      <c r="C30" s="17">
        <f>D30*C6</f>
        <v>4469.8032</v>
      </c>
      <c r="D30" s="24">
        <f>ROUND((D29+D11)/84.6*12,2)</f>
        <v>1.02</v>
      </c>
      <c r="E30" s="17">
        <f>D30*12*C6</f>
        <v>53637.638399999996</v>
      </c>
      <c r="F30" s="56"/>
    </row>
    <row r="31" spans="1:6" ht="34.5">
      <c r="A31" s="25" t="s">
        <v>23</v>
      </c>
      <c r="B31" s="26" t="s">
        <v>24</v>
      </c>
      <c r="C31" s="17">
        <f>ROUND((C29+C11)/84.5*3.5,2)</f>
        <v>1306.35</v>
      </c>
      <c r="D31" s="17">
        <f>C31/C6</f>
        <v>0.29810641327564485</v>
      </c>
      <c r="E31" s="17">
        <f>ROUND((E29+E11)/84.5*3.5,2)</f>
        <v>15676.23</v>
      </c>
      <c r="F31" s="56"/>
    </row>
    <row r="32" spans="1:6" ht="52.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6"/>
    </row>
    <row r="33" spans="1:6" ht="17.25">
      <c r="A33" s="21"/>
      <c r="B33" s="26" t="s">
        <v>27</v>
      </c>
      <c r="C33" s="17"/>
      <c r="D33" s="17">
        <f>D31+D30+D29+D11+D32</f>
        <v>8.515262062544497</v>
      </c>
      <c r="E33" s="17"/>
      <c r="F33" s="57"/>
    </row>
    <row r="34" spans="1:6" ht="17.25">
      <c r="A34" s="21"/>
      <c r="B34" s="43" t="s">
        <v>38</v>
      </c>
      <c r="C34" s="44"/>
      <c r="D34" s="17">
        <f>-(F11+D36)/C6/12+D33</f>
        <v>8.49852754501585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880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1000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v>500</v>
      </c>
      <c r="D42" s="36"/>
      <c r="E42" s="36"/>
      <c r="F42" s="37"/>
    </row>
    <row r="43" spans="1:6" ht="17.25">
      <c r="A43" s="33"/>
      <c r="B43" s="38" t="s">
        <v>32</v>
      </c>
      <c r="C43" s="39">
        <v>500</v>
      </c>
      <c r="D43" s="36"/>
      <c r="E43" s="36"/>
      <c r="F43" s="37"/>
    </row>
    <row r="44" spans="1:6" ht="17.25">
      <c r="A44" s="33"/>
      <c r="B44" s="38"/>
      <c r="C44" s="39"/>
      <c r="D44" s="36"/>
      <c r="E44" s="36"/>
      <c r="F44" s="37"/>
    </row>
    <row r="45" spans="1:6" ht="17.25">
      <c r="A45" s="33"/>
      <c r="B45" s="38"/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2015-12-27T03:26:59Z</cp:lastPrinted>
  <dcterms:created xsi:type="dcterms:W3CDTF">2006-09-28T05:33:49Z</dcterms:created>
  <dcterms:modified xsi:type="dcterms:W3CDTF">2016-12-29T03:17:23Z</dcterms:modified>
  <cp:category/>
  <cp:version/>
  <cp:contentType/>
  <cp:contentStatus/>
</cp:coreProperties>
</file>