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<sst xmlns="http://schemas.openxmlformats.org/spreadsheetml/2006/main" count="58" uniqueCount="58">
  <si>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</si>
  <si>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</si>
  <si>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</si>
  <si>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</si>
  <si>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</si>
  <si>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</si>
  <si>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</si>
  <si>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</si>
  <si>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</si>
  <si>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</si>
  <si>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</si>
  <si>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</si>
  <si>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</si>
  <si>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</si>
  <si>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</si>
  <si>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</si>
  <si>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</si>
  <si>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</si>
  <si>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</si>
  <si>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</si>
  <si>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</si>
  <si>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</si>
  <si>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</si>
  <si>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</si>
  <si>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</si>
  <si>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</si>
  <si>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</si>
  <si>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</si>
  <si>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</si>
  <si>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</si>
  <si>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</si>
  <si>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</si>
  <si>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</si>
  <si>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</si>
  <si>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</si>
  <si>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</si>
  <si>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</si>
  <si>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</si>
  <si>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</si>
  <si>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</si>
  <si>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</si>
  <si>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</si>
  <si>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</si>
  <si>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Ремонт козырьков подъездных №6,3,5</t>
  </si>
  <si>
    <t>Ремонт фасада (окраска цоколя) 330м2</t>
  </si>
  <si>
    <t>Замена входных дверей в подъезд 1 шт</t>
  </si>
  <si>
    <t>Замена входных дверей в мусорокамеры 2 шт</t>
  </si>
  <si>
    <t>Замена контейнеров 1 шт</t>
  </si>
  <si>
    <t>ТТК</t>
  </si>
  <si>
    <t>Оранжевый слон</t>
  </si>
  <si>
    <t>Продвижение</t>
  </si>
  <si>
    <t>Задоженность (-), переплата (+) посостоянию на 01.11.2015</t>
  </si>
  <si>
    <t>Ремонт кровли 30 кв.м.</t>
  </si>
  <si>
    <t>Восстановление теплоизоляции трубопровода 120м</t>
  </si>
  <si>
    <t>Ремонт межпанельных швов 80м</t>
  </si>
  <si>
    <t>Ремонт подъездов №2,3</t>
  </si>
  <si>
    <t>План работ и услуг по содержанию и ремонту общего имущества МКД на 2016 год по адресу:                                             Солнечная Поляна 13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</si>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</sst>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1162050</xdr:colOff>
      <xdr:row>8</xdr:row>
      <xdr:rowOff>57150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67750" y="207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7.5" customHeight="1">
      <c r="D1" s="58" t="s">
        <v>57</v>
      </c>
    </row>
    <row r="2" spans="1:6" ht="30" customHeight="1">
      <c r="A2" s="49" t="s">
        <v>56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11228.72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51</v>
      </c>
    </row>
    <row r="11" spans="1:6" ht="27" customHeight="1">
      <c r="A11" s="15" t="s">
        <v>7</v>
      </c>
      <c r="B11" s="16" t="s">
        <v>33</v>
      </c>
      <c r="C11" s="17">
        <f>D11*C6</f>
        <v>52101.2608</v>
      </c>
      <c r="D11" s="17">
        <v>4.64</v>
      </c>
      <c r="E11" s="18">
        <f>C11*12</f>
        <v>625215.1296</v>
      </c>
      <c r="F11" s="55">
        <v>131467.68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5277.4983999999995</v>
      </c>
      <c r="D13" s="18">
        <v>0.47</v>
      </c>
      <c r="E13" s="18">
        <f>C13*12</f>
        <v>63329.98079999999</v>
      </c>
      <c r="F13" s="56"/>
    </row>
    <row r="14" spans="1:6" ht="19.5" customHeight="1">
      <c r="A14" s="21" t="s">
        <v>12</v>
      </c>
      <c r="B14" s="22" t="s">
        <v>36</v>
      </c>
      <c r="C14" s="18">
        <f>1350*2</f>
        <v>2700</v>
      </c>
      <c r="D14" s="18">
        <f>C14/C6</f>
        <v>0.24045483367650097</v>
      </c>
      <c r="E14" s="18">
        <f>C14*12</f>
        <v>32400</v>
      </c>
      <c r="F14" s="56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166.5</v>
      </c>
      <c r="D15" s="18">
        <f>C15/C6</f>
        <v>0.014828048076717561</v>
      </c>
      <c r="E15" s="18">
        <f>333*6</f>
        <v>1998</v>
      </c>
      <c r="F15" s="56"/>
    </row>
    <row r="16" spans="1:6" ht="18.75">
      <c r="A16" s="2" t="s">
        <v>14</v>
      </c>
      <c r="B16" s="1" t="s">
        <v>52</v>
      </c>
      <c r="C16" s="18">
        <f t="shared" si="0"/>
        <v>2000</v>
      </c>
      <c r="D16" s="18">
        <f>C16/C6</f>
        <v>0.17811469161222296</v>
      </c>
      <c r="E16" s="3">
        <v>24000</v>
      </c>
      <c r="F16" s="56"/>
    </row>
    <row r="17" spans="1:6" ht="18.75">
      <c r="A17" s="2" t="s">
        <v>15</v>
      </c>
      <c r="B17" s="1" t="s">
        <v>43</v>
      </c>
      <c r="C17" s="18">
        <f t="shared" si="0"/>
        <v>1500</v>
      </c>
      <c r="D17" s="18">
        <f>C17/C6</f>
        <v>0.13358601870916723</v>
      </c>
      <c r="E17" s="3">
        <f>3*6000</f>
        <v>18000</v>
      </c>
      <c r="F17" s="56"/>
    </row>
    <row r="18" spans="1:6" ht="18.75">
      <c r="A18" s="2" t="s">
        <v>16</v>
      </c>
      <c r="B18" s="1" t="s">
        <v>54</v>
      </c>
      <c r="C18" s="18">
        <f t="shared" si="0"/>
        <v>2000</v>
      </c>
      <c r="D18" s="18">
        <f>C18/C6</f>
        <v>0.17811469161222296</v>
      </c>
      <c r="E18" s="3">
        <v>24000</v>
      </c>
      <c r="F18" s="56"/>
    </row>
    <row r="19" spans="1:6" ht="18.75">
      <c r="A19" s="2" t="s">
        <v>17</v>
      </c>
      <c r="B19" s="1" t="s">
        <v>44</v>
      </c>
      <c r="C19" s="18">
        <f t="shared" si="0"/>
        <v>5500</v>
      </c>
      <c r="D19" s="18">
        <f>C19/C6</f>
        <v>0.4898154019336131</v>
      </c>
      <c r="E19" s="3">
        <f>330*200</f>
        <v>66000</v>
      </c>
      <c r="F19" s="56"/>
    </row>
    <row r="20" spans="1:6" ht="21" customHeight="1">
      <c r="A20" s="2" t="s">
        <v>18</v>
      </c>
      <c r="B20" s="1" t="s">
        <v>55</v>
      </c>
      <c r="C20" s="18">
        <f t="shared" si="0"/>
        <v>16333.333333333334</v>
      </c>
      <c r="D20" s="18">
        <f>C20/C6</f>
        <v>1.454603314833154</v>
      </c>
      <c r="E20" s="3">
        <v>196000</v>
      </c>
      <c r="F20" s="56"/>
    </row>
    <row r="21" spans="1:6" ht="18.75">
      <c r="A21" s="2" t="s">
        <v>19</v>
      </c>
      <c r="B21" s="1" t="s">
        <v>45</v>
      </c>
      <c r="C21" s="18">
        <f t="shared" si="0"/>
        <v>1666.6666666666667</v>
      </c>
      <c r="D21" s="18">
        <f>C21/C6</f>
        <v>0.14842890967685246</v>
      </c>
      <c r="E21" s="3">
        <v>20000</v>
      </c>
      <c r="F21" s="56"/>
    </row>
    <row r="22" spans="1:6" ht="18.75">
      <c r="A22" s="2" t="s">
        <v>20</v>
      </c>
      <c r="B22" s="1" t="s">
        <v>46</v>
      </c>
      <c r="C22" s="18">
        <f t="shared" si="0"/>
        <v>1666.6666666666667</v>
      </c>
      <c r="D22" s="18">
        <f>C22/C6</f>
        <v>0.14842890967685246</v>
      </c>
      <c r="E22" s="3">
        <v>20000</v>
      </c>
      <c r="F22" s="56"/>
    </row>
    <row r="23" spans="1:6" ht="18.75">
      <c r="A23" s="2" t="s">
        <v>28</v>
      </c>
      <c r="B23" s="1" t="s">
        <v>47</v>
      </c>
      <c r="C23" s="18">
        <f aca="true" t="shared" si="1" ref="C23:C28">E23/12</f>
        <v>666.6666666666666</v>
      </c>
      <c r="D23" s="18">
        <f>C23/C6</f>
        <v>0.05937156387074098</v>
      </c>
      <c r="E23" s="3">
        <v>8000</v>
      </c>
      <c r="F23" s="56"/>
    </row>
    <row r="24" spans="1:6" ht="18.75">
      <c r="A24" s="2" t="s">
        <v>39</v>
      </c>
      <c r="B24" s="1" t="s">
        <v>53</v>
      </c>
      <c r="C24" s="18">
        <f t="shared" si="1"/>
        <v>3000</v>
      </c>
      <c r="D24" s="18">
        <f>C24/C6</f>
        <v>0.26717203741833445</v>
      </c>
      <c r="E24" s="3">
        <v>36000</v>
      </c>
      <c r="F24" s="56"/>
    </row>
    <row r="25" spans="1:6" ht="18.75">
      <c r="A25" s="2"/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42477.33173333333</v>
      </c>
      <c r="D29" s="17">
        <f>D23+D22+D21+D20+D19+D18+D17+D16+D15+D14+D13+D24+D25+D26+D27+D28</f>
        <v>3.7829184210963795</v>
      </c>
      <c r="E29" s="17">
        <f>E23+E22+E21+E20+E19+E18+E17+E16+E15+E14+E13+E24+E25+E26+E27+E28</f>
        <v>509727.9808</v>
      </c>
      <c r="F29" s="56"/>
    </row>
    <row r="30" spans="1:6" ht="37.5">
      <c r="A30" s="11" t="s">
        <v>22</v>
      </c>
      <c r="B30" s="23" t="s">
        <v>40</v>
      </c>
      <c r="C30" s="17">
        <f>D30*C6</f>
        <v>13362.1768</v>
      </c>
      <c r="D30" s="24">
        <f>ROUND((D29+D11)/84.6*12,2)</f>
        <v>1.19</v>
      </c>
      <c r="E30" s="17">
        <f>D30*12*C6</f>
        <v>160346.12159999998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3917.46</v>
      </c>
      <c r="D31" s="17">
        <f>C31/C6</f>
        <v>0.34887858990160947</v>
      </c>
      <c r="E31" s="17">
        <f>ROUND((E29+E11)/84.5*3.5,2)</f>
        <v>47009.48</v>
      </c>
      <c r="F31" s="56"/>
    </row>
    <row r="32" spans="1:6" ht="56.25">
      <c r="A32" s="25" t="s">
        <v>25</v>
      </c>
      <c r="B32" s="26" t="s">
        <v>26</v>
      </c>
      <c r="C32" s="27">
        <v>454.76</v>
      </c>
      <c r="D32" s="18">
        <f>C32/C6</f>
        <v>0.04049971857878725</v>
      </c>
      <c r="E32" s="27">
        <f>C32*12</f>
        <v>5457.12</v>
      </c>
      <c r="F32" s="56"/>
    </row>
    <row r="33" spans="1:6" ht="18.75">
      <c r="A33" s="21"/>
      <c r="B33" s="26" t="s">
        <v>27</v>
      </c>
      <c r="C33" s="17"/>
      <c r="D33" s="17">
        <f>D31+D30+D29+D11+D32</f>
        <v>10.002296729576775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9.010563626130137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2163.04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C39+C40+C41+C42+C43+C44+C45</f>
        <v>2458</v>
      </c>
      <c r="D38" s="36"/>
      <c r="E38" s="36"/>
      <c r="F38" s="37"/>
    </row>
    <row r="39" spans="1:6" ht="18">
      <c r="A39" s="33"/>
      <c r="B39" s="38" t="s">
        <v>49</v>
      </c>
      <c r="C39" s="39">
        <v>300</v>
      </c>
      <c r="D39" s="36"/>
      <c r="E39" s="36"/>
      <c r="F39" s="37"/>
    </row>
    <row r="40" spans="1:6" ht="18">
      <c r="A40" s="33"/>
      <c r="B40" s="38" t="s">
        <v>50</v>
      </c>
      <c r="C40" s="39">
        <v>300</v>
      </c>
      <c r="D40" s="36"/>
      <c r="E40" s="36"/>
      <c r="F40" s="37"/>
    </row>
    <row r="41" spans="1:6" ht="18">
      <c r="A41" s="33"/>
      <c r="B41" s="38"/>
      <c r="C41" s="39"/>
      <c r="D41" s="36"/>
      <c r="E41" s="36"/>
      <c r="F41" s="37"/>
    </row>
    <row r="42" spans="1:6" ht="18">
      <c r="A42" s="33"/>
      <c r="B42" s="38" t="s">
        <v>30</v>
      </c>
      <c r="C42" s="39"/>
      <c r="D42" s="36"/>
      <c r="E42" s="36"/>
      <c r="F42" s="37"/>
    </row>
    <row r="43" spans="1:6" ht="18">
      <c r="A43" s="33"/>
      <c r="B43" s="38" t="s">
        <v>31</v>
      </c>
      <c r="C43" s="39">
        <v>600</v>
      </c>
      <c r="D43" s="36"/>
      <c r="E43" s="36"/>
      <c r="F43" s="37"/>
    </row>
    <row r="44" spans="1:6" ht="18">
      <c r="A44" s="33"/>
      <c r="B44" s="38" t="s">
        <v>32</v>
      </c>
      <c r="C44" s="39">
        <v>350</v>
      </c>
      <c r="D44" s="36"/>
      <c r="E44" s="36"/>
      <c r="F44" s="37"/>
    </row>
    <row r="45" spans="1:6" ht="18">
      <c r="A45" s="33"/>
      <c r="B45" s="38" t="s">
        <v>48</v>
      </c>
      <c r="C45" s="39">
        <v>908</v>
      </c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2015-12-15T10:25:04Z</cp:lastPrinted>
  <dcterms:created xsi:type="dcterms:W3CDTF">2006-09-28T05:33:49Z</dcterms:created>
  <dcterms:modified xsi:type="dcterms:W3CDTF">2016-01-20T08:41:56Z</dcterms:modified>
  <cp:category/>
  <cp:version/>
  <cp:contentType/>
  <cp:contentStatus/>
</cp:coreProperties>
</file>