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<sst xmlns="http://schemas.openxmlformats.org/spreadsheetml/2006/main" count="52" uniqueCount="52">
  <si>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</si>
  <si>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</si>
  <si>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</si>
  <si>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</si>
  <si>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</si>
  <si>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</si>
  <si>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</si>
  <si>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</si>
  <si>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</si>
  <si>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</si>
  <si>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</si>
  <si>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</si>
  <si>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</si>
  <si>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</si>
  <si>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</si>
  <si>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</si>
  <si>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</si>
  <si>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</si>
  <si>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</si>
  <si>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</si>
  <si>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</si>
  <si>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</si>
  <si>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</si>
  <si>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</si>
  <si>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</si>
  <si>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</si>
  <si>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</si>
  <si>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</si>
  <si>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</si>
  <si>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</si>
  <si>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</si>
  <si>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</si>
  <si>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</si>
  <si>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</si>
  <si>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</si>
  <si>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</si>
  <si>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</si>
  <si>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</si>
  <si>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</si>
  <si>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</si>
  <si>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</si>
  <si>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</si>
  <si>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</si>
  <si>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</si>
  <si>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</si>
  <si>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Запсибтранстелеком</t>
  </si>
  <si>
    <t>Задоженность (-), переплата (+) посостоянию на 01.11.2015</t>
  </si>
  <si>
    <t>Ремонт входа в подъезд</t>
  </si>
  <si>
    <t>Восстановление теплоизоляции трубопровода 40м</t>
  </si>
  <si>
    <t>Ремонт подъезда</t>
  </si>
  <si>
    <t>План работ и услуг по содержанию и ремонту общего имущества МКД на 2016 год по адресу:                                                   Попова 6 корпус 2</t>
  </si>
  <si>
    <t>Утвержденный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</si>
</sst>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0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0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28.5" customHeight="1">
      <c r="D1" s="59" t="s">
        <v>51</v>
      </c>
    </row>
    <row r="2" spans="1:6" ht="30" customHeight="1">
      <c r="A2" s="50" t="s">
        <v>50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1981.11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46</v>
      </c>
    </row>
    <row r="11" spans="1:6" ht="27" customHeight="1">
      <c r="A11" s="14" t="s">
        <v>7</v>
      </c>
      <c r="B11" s="15" t="s">
        <v>33</v>
      </c>
      <c r="C11" s="16">
        <f>D11*C6</f>
        <v>9192.3504</v>
      </c>
      <c r="D11" s="16">
        <v>4.64</v>
      </c>
      <c r="E11" s="17">
        <f>C11*12</f>
        <v>110308.20479999999</v>
      </c>
      <c r="F11" s="56">
        <v>78724.34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931.1216999999999</v>
      </c>
      <c r="D13" s="17">
        <v>0.47</v>
      </c>
      <c r="E13" s="17">
        <f>C13*12</f>
        <v>11173.4604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0.34071808228720263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0.014007298938473887</v>
      </c>
      <c r="E15" s="17">
        <v>333</v>
      </c>
      <c r="F15" s="57"/>
    </row>
    <row r="16" spans="1:6" ht="18.75">
      <c r="A16" s="41" t="s">
        <v>14</v>
      </c>
      <c r="B16" s="1" t="s">
        <v>49</v>
      </c>
      <c r="C16" s="17">
        <f t="shared" si="0"/>
        <v>8183.333333333333</v>
      </c>
      <c r="D16" s="17">
        <f>C16/C6</f>
        <v>4.130680948222629</v>
      </c>
      <c r="E16" s="2">
        <v>98200</v>
      </c>
      <c r="F16" s="57"/>
    </row>
    <row r="17" spans="1:6" ht="18.75">
      <c r="A17" s="41" t="s">
        <v>15</v>
      </c>
      <c r="B17" s="43" t="s">
        <v>47</v>
      </c>
      <c r="C17" s="17">
        <f t="shared" si="0"/>
        <v>666.6666666666666</v>
      </c>
      <c r="D17" s="17">
        <f>C17/C6</f>
        <v>0.3365116862095828</v>
      </c>
      <c r="E17" s="2">
        <v>8000</v>
      </c>
      <c r="F17" s="57"/>
    </row>
    <row r="18" spans="1:6" ht="18.75">
      <c r="A18" s="41" t="s">
        <v>16</v>
      </c>
      <c r="B18" s="1" t="s">
        <v>48</v>
      </c>
      <c r="C18" s="17">
        <f t="shared" si="0"/>
        <v>1000</v>
      </c>
      <c r="D18" s="17">
        <f>C18/C6</f>
        <v>0.5047675293143743</v>
      </c>
      <c r="E18" s="2">
        <v>12000</v>
      </c>
      <c r="F18" s="57"/>
    </row>
    <row r="19" spans="1:6" ht="18.75">
      <c r="A19" s="41" t="s">
        <v>17</v>
      </c>
      <c r="B19" s="1"/>
      <c r="C19" s="17">
        <f t="shared" si="0"/>
        <v>0</v>
      </c>
      <c r="D19" s="17">
        <f>C19/C6</f>
        <v>0</v>
      </c>
      <c r="E19" s="2"/>
      <c r="F19" s="57"/>
    </row>
    <row r="20" spans="1:6" ht="21" customHeight="1">
      <c r="A20" s="41" t="s">
        <v>18</v>
      </c>
      <c r="B20" s="1"/>
      <c r="C20" s="17">
        <f t="shared" si="0"/>
        <v>0</v>
      </c>
      <c r="D20" s="17">
        <f>C20/C6</f>
        <v>0</v>
      </c>
      <c r="E20" s="2"/>
      <c r="F20" s="57"/>
    </row>
    <row r="21" spans="1:6" ht="18.75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7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7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7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11483.8717</v>
      </c>
      <c r="D29" s="16">
        <f>D23+D22+D21+D20+D19+D18+D17+D16+D15+D14+D13+D24+D25+D26+D27+D28</f>
        <v>5.796685544972263</v>
      </c>
      <c r="E29" s="16">
        <f>E23+E22+E21+E20+E19+E18+E17+E16+E15+E14+E13+E24+E25+E26+E27+E28</f>
        <v>137806.4604</v>
      </c>
      <c r="F29" s="57"/>
    </row>
    <row r="30" spans="1:6" ht="37.5">
      <c r="A30" s="10" t="s">
        <v>22</v>
      </c>
      <c r="B30" s="22" t="s">
        <v>40</v>
      </c>
      <c r="C30" s="16">
        <f>D30*C6</f>
        <v>2932.0427999999997</v>
      </c>
      <c r="D30" s="23">
        <f>ROUND((D29+D11)/84.6*12,2)</f>
        <v>1.48</v>
      </c>
      <c r="E30" s="16">
        <f>D30*12*C6</f>
        <v>35184.51359999999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856.41</v>
      </c>
      <c r="D31" s="16">
        <f>C31/C6</f>
        <v>0.43228795978012324</v>
      </c>
      <c r="E31" s="16">
        <f>ROUND((E29+E11)/84.5*3.5,2)</f>
        <v>10276.94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12.348973504752387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9.002350483651421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836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950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/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45</v>
      </c>
      <c r="C45" s="38">
        <v>500</v>
      </c>
      <c r="D45" s="35"/>
      <c r="E45" s="35"/>
      <c r="F45" s="36"/>
    </row>
    <row r="46" spans="1:5" ht="15">
      <c r="A46" s="39"/>
      <c r="B46" s="39"/>
      <c r="C46" s="40"/>
      <c r="D46" s="40"/>
      <c r="E46" s="40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3:5" ht="15"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2015-12-18T11:14:16Z</cp:lastPrinted>
  <dcterms:created xsi:type="dcterms:W3CDTF">2006-09-28T05:33:49Z</dcterms:created>
  <dcterms:modified xsi:type="dcterms:W3CDTF">2016-01-20T07:59:30Z</dcterms:modified>
  <cp:category/>
  <cp:version/>
  <cp:contentType/>
  <cp:contentStatus/>
</cp:coreProperties>
</file>