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<sst xmlns="http://schemas.openxmlformats.org/spreadsheetml/2006/main" count="55" uniqueCount="55">
  <si>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</si>
  <si>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</si>
  <si>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</si>
  <si>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</si>
  <si>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</si>
  <si>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</si>
  <si>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</si>
  <si>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</si>
  <si>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</si>
  <si>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</si>
  <si>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</si>
  <si>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</si>
  <si>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</si>
  <si>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</si>
  <si>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</si>
  <si>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</si>
  <si>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</si>
  <si>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</si>
  <si>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</si>
  <si>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</si>
  <si>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</si>
  <si>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</si>
  <si>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</si>
  <si>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</si>
  <si>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</si>
  <si>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</si>
  <si>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</si>
  <si>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</si>
  <si>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</si>
  <si>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</si>
  <si>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</si>
  <si>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</si>
  <si>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</si>
  <si>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</si>
  <si>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</si>
  <si>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</si>
  <si>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</si>
  <si>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</si>
  <si>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</si>
  <si>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</si>
  <si>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</si>
  <si>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</si>
  <si>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</si>
  <si>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Замена стояка канализации подъезд №5</t>
  </si>
  <si>
    <t>Задоженность (-), переплата (+) посостоянию на 01.11.2015</t>
  </si>
  <si>
    <t xml:space="preserve"> </t>
  </si>
  <si>
    <t>Ремонт фасада (окраска цоколя) 205м2</t>
  </si>
  <si>
    <t>Замена систем горячего холодного вод-я 180000 против</t>
  </si>
  <si>
    <t>Восстановление теплоизоляции трубопровода 30м</t>
  </si>
  <si>
    <t>Ремонт подъездов 6 шт 300000 руб против</t>
  </si>
  <si>
    <t>Ремонт входов в подъезды 6 шт 30000 руб против</t>
  </si>
  <si>
    <t>Ремонт м/п швов 20м.п. 6000 руб против</t>
  </si>
  <si>
    <t>Установка дверок на большие цокольные окна (6шт)</t>
  </si>
  <si>
    <t>План работ и услуг по содержанию и ремонту общего имущества МКД на 2016 год по адресу:  Попова, 50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</si>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</sst>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3" customHeight="1">
      <c r="D1" s="58" t="s">
        <v>54</v>
      </c>
    </row>
    <row r="2" spans="1:6" ht="30" customHeight="1">
      <c r="A2" s="49" t="s">
        <v>53</v>
      </c>
      <c r="B2" s="50"/>
      <c r="C2" s="50"/>
      <c r="D2" s="50"/>
      <c r="E2" s="50"/>
      <c r="F2" s="50"/>
    </row>
    <row r="3" spans="1:5" ht="15.75">
      <c r="A3" s="4" t="s">
        <v>45</v>
      </c>
      <c r="B3" s="7"/>
      <c r="C3" s="8"/>
      <c r="D3" s="8"/>
      <c r="E3" s="8"/>
    </row>
    <row r="4" spans="2:5" ht="15">
      <c r="B4" s="9" t="s">
        <v>0</v>
      </c>
      <c r="C4" s="51" t="s">
        <v>42</v>
      </c>
      <c r="D4" s="52"/>
      <c r="E4" s="52"/>
    </row>
    <row r="5" spans="2:5" ht="15">
      <c r="B5" s="9" t="s">
        <v>1</v>
      </c>
      <c r="C5" s="53">
        <v>6</v>
      </c>
      <c r="D5" s="54"/>
      <c r="E5" s="54"/>
    </row>
    <row r="6" spans="2:5" ht="15">
      <c r="B6" s="10" t="s">
        <v>2</v>
      </c>
      <c r="C6" s="53">
        <v>4406.6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44</v>
      </c>
    </row>
    <row r="11" spans="1:6" ht="27" customHeight="1">
      <c r="A11" s="23" t="s">
        <v>7</v>
      </c>
      <c r="B11" s="24" t="s">
        <v>33</v>
      </c>
      <c r="C11" s="25">
        <f>D11*C6</f>
        <v>20446.624</v>
      </c>
      <c r="D11" s="25">
        <v>4.64</v>
      </c>
      <c r="E11" s="26">
        <f>C11*12</f>
        <v>245359.488</v>
      </c>
      <c r="F11" s="55">
        <v>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.75">
      <c r="A13" s="29" t="s">
        <v>10</v>
      </c>
      <c r="B13" s="30" t="s">
        <v>11</v>
      </c>
      <c r="C13" s="26">
        <f>0.47*C6</f>
        <v>2071.102</v>
      </c>
      <c r="D13" s="26">
        <v>0.47</v>
      </c>
      <c r="E13" s="26">
        <f>C13*12</f>
        <v>24853.224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0.3063586438524032</v>
      </c>
      <c r="E14" s="26">
        <f>C14*12</f>
        <v>16200</v>
      </c>
      <c r="F14" s="56"/>
    </row>
    <row r="15" spans="1:6" ht="20.25" customHeight="1">
      <c r="A15" s="2" t="s">
        <v>13</v>
      </c>
      <c r="B15" s="1"/>
      <c r="C15" s="26">
        <f aca="true" t="shared" si="0" ref="C15:C22">E15/12</f>
        <v>0</v>
      </c>
      <c r="D15" s="26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46</v>
      </c>
      <c r="C16" s="26">
        <f t="shared" si="0"/>
        <v>4166.666666666667</v>
      </c>
      <c r="D16" s="26">
        <f>C16/C6</f>
        <v>0.9455513699148247</v>
      </c>
      <c r="E16" s="3">
        <v>50000</v>
      </c>
      <c r="F16" s="56"/>
    </row>
    <row r="17" spans="1:6" ht="18.75">
      <c r="A17" s="2" t="s">
        <v>15</v>
      </c>
      <c r="B17" s="1" t="s">
        <v>49</v>
      </c>
      <c r="C17" s="26">
        <f t="shared" si="0"/>
        <v>0</v>
      </c>
      <c r="D17" s="26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50</v>
      </c>
      <c r="C18" s="26">
        <f t="shared" si="0"/>
        <v>0</v>
      </c>
      <c r="D18" s="26">
        <f>C18/C6</f>
        <v>0</v>
      </c>
      <c r="E18" s="3">
        <v>0</v>
      </c>
      <c r="F18" s="56"/>
    </row>
    <row r="19" spans="1:6" ht="18.75">
      <c r="A19" s="2" t="s">
        <v>17</v>
      </c>
      <c r="B19" s="1" t="s">
        <v>51</v>
      </c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>
        <v>0</v>
      </c>
      <c r="F20" s="56"/>
    </row>
    <row r="21" spans="1:6" ht="18.75">
      <c r="A21" s="2" t="s">
        <v>19</v>
      </c>
      <c r="B21" s="1" t="s">
        <v>48</v>
      </c>
      <c r="C21" s="26">
        <f t="shared" si="0"/>
        <v>350</v>
      </c>
      <c r="D21" s="26">
        <f>C21/C6</f>
        <v>0.07942631507284527</v>
      </c>
      <c r="E21" s="3">
        <v>4200</v>
      </c>
      <c r="F21" s="56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/>
      <c r="F22" s="56"/>
    </row>
    <row r="23" spans="1:6" ht="37.5">
      <c r="A23" s="2" t="s">
        <v>28</v>
      </c>
      <c r="B23" s="1" t="s">
        <v>47</v>
      </c>
      <c r="C23" s="26">
        <f aca="true" t="shared" si="1" ref="C23:C28">E23/12</f>
        <v>0</v>
      </c>
      <c r="D23" s="26">
        <f>C23/C6</f>
        <v>0</v>
      </c>
      <c r="E23" s="3">
        <v>0</v>
      </c>
      <c r="F23" s="56"/>
    </row>
    <row r="24" spans="1:6" ht="18.75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6"/>
    </row>
    <row r="25" spans="1:6" ht="18.75">
      <c r="A25" s="2"/>
      <c r="B25" s="1" t="s">
        <v>52</v>
      </c>
      <c r="C25" s="26">
        <f t="shared" si="1"/>
        <v>1666.6666666666667</v>
      </c>
      <c r="D25" s="26">
        <f>C25/C6</f>
        <v>0.37822054796592985</v>
      </c>
      <c r="E25" s="3">
        <v>20000</v>
      </c>
      <c r="F25" s="56"/>
    </row>
    <row r="26" spans="1:6" ht="18.75">
      <c r="A26" s="2"/>
      <c r="B26" s="1" t="s">
        <v>43</v>
      </c>
      <c r="C26" s="26">
        <f t="shared" si="1"/>
        <v>1666.6666666666667</v>
      </c>
      <c r="D26" s="26">
        <f>C26/C6</f>
        <v>0.37822054796592985</v>
      </c>
      <c r="E26" s="3">
        <v>20000</v>
      </c>
      <c r="F26" s="56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.75">
      <c r="A29" s="29"/>
      <c r="B29" s="30" t="s">
        <v>21</v>
      </c>
      <c r="C29" s="25">
        <f>C23+C22+C21+C20+C19+C18+C17+C16+C15+C14+C13+C24+C25+C26+C27+C28</f>
        <v>11271.101999999999</v>
      </c>
      <c r="D29" s="25">
        <f>D23+D22+D21+D20+D19+D18+D17+D16+D15+D14+D13+D24+D25+D26+D27+D28</f>
        <v>2.557777424771933</v>
      </c>
      <c r="E29" s="25">
        <f>E23+E22+E21+E20+E19+E18+E17+E16+E15+E14+E13+E24+E25+E26+E27+E28</f>
        <v>135253.224</v>
      </c>
      <c r="F29" s="56"/>
    </row>
    <row r="30" spans="1:6" ht="37.5">
      <c r="A30" s="19" t="s">
        <v>22</v>
      </c>
      <c r="B30" s="31" t="s">
        <v>40</v>
      </c>
      <c r="C30" s="25">
        <f>D30*C6</f>
        <v>4494.732000000001</v>
      </c>
      <c r="D30" s="32">
        <f>ROUND((D29+D11)/84.6*12,2)</f>
        <v>1.02</v>
      </c>
      <c r="E30" s="25">
        <f>D30*12*C6</f>
        <v>53936.78400000001</v>
      </c>
      <c r="F30" s="56"/>
    </row>
    <row r="31" spans="1:6" ht="37.5">
      <c r="A31" s="33" t="s">
        <v>23</v>
      </c>
      <c r="B31" s="34" t="s">
        <v>24</v>
      </c>
      <c r="C31" s="25">
        <f>ROUND((C29+C11)/84.5*3.5,2)</f>
        <v>1313.75</v>
      </c>
      <c r="D31" s="25">
        <f>C31/C6</f>
        <v>0.2981323469341442</v>
      </c>
      <c r="E31" s="25">
        <f>ROUND((E29+E11)/84.5*3.5,2)</f>
        <v>15765.02</v>
      </c>
      <c r="F31" s="56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8.75">
      <c r="A33" s="29"/>
      <c r="B33" s="34" t="s">
        <v>27</v>
      </c>
      <c r="C33" s="25"/>
      <c r="D33" s="25">
        <f>D31+D30+D29+D11+D32</f>
        <v>8.515909771706077</v>
      </c>
      <c r="E33" s="25"/>
      <c r="F33" s="57"/>
    </row>
    <row r="34" spans="1:6" ht="18.75">
      <c r="A34" s="29"/>
      <c r="B34" s="43" t="s">
        <v>38</v>
      </c>
      <c r="C34" s="44"/>
      <c r="D34" s="25">
        <f>-(F11+D36)/C6/12+D33</f>
        <v>8.496771811979002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1012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1150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>
        <v>300</v>
      </c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41</v>
      </c>
      <c r="C44" s="18">
        <v>500</v>
      </c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2015-12-27T02:58:07Z</cp:lastPrinted>
  <dcterms:created xsi:type="dcterms:W3CDTF">2006-09-28T05:33:49Z</dcterms:created>
  <dcterms:modified xsi:type="dcterms:W3CDTF">2016-01-20T08:27:23Z</dcterms:modified>
  <cp:category/>
  <cp:version/>
  <cp:contentType/>
  <cp:contentStatus/>
</cp:coreProperties>
</file>