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<sst xmlns="http://schemas.openxmlformats.org/spreadsheetml/2006/main" count="55" uniqueCount="55">
  <si>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</si>
  <si>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</si>
  <si>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</si>
  <si>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</si>
  <si>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</si>
  <si>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</si>
  <si>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</si>
  <si>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</si>
  <si>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</si>
  <si>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</si>
  <si>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</si>
  <si>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</si>
  <si>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</si>
  <si>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</si>
  <si>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</si>
  <si>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</si>
  <si>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</si>
  <si>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</si>
  <si>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</si>
  <si>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</si>
  <si>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</si>
  <si>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</si>
  <si>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</si>
  <si>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</si>
  <si>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</si>
  <si>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</si>
  <si>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</si>
  <si>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</si>
  <si>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</si>
  <si>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</si>
  <si>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</si>
  <si>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</si>
  <si>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</si>
  <si>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</si>
  <si>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</si>
  <si>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</si>
  <si>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</si>
  <si>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</si>
  <si>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</si>
  <si>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</si>
  <si>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</si>
  <si>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</si>
  <si>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</si>
  <si>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</si>
  <si>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</si>
  <si>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Ремонт входа в подъезд</t>
  </si>
  <si>
    <t xml:space="preserve">Замена контейнера </t>
  </si>
  <si>
    <t>Запсибтранстелеком</t>
  </si>
  <si>
    <t>Задоженность (-), переплата (+) посостоянию на 01.11.2015</t>
  </si>
  <si>
    <t>Ремонт подъезда</t>
  </si>
  <si>
    <t>ремонт м/п швов (40м.п)</t>
  </si>
  <si>
    <t xml:space="preserve">Ремонт покраска  цоколя </t>
  </si>
  <si>
    <t>Восстановление теплоизоляции трубопровода 30м</t>
  </si>
  <si>
    <t>План работ и услуг по содержанию и ремонту общего имущества МКД на 2016 год по адресу:     Попова 4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</si>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</sst>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2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ht="31.5" customHeight="1">
      <c r="D1" s="59" t="s">
        <v>54</v>
      </c>
    </row>
    <row r="2" spans="1:6" ht="30" customHeight="1">
      <c r="A2" s="50" t="s">
        <v>53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41</v>
      </c>
      <c r="D4" s="53"/>
      <c r="E4" s="53"/>
    </row>
    <row r="5" spans="2:5" ht="15">
      <c r="B5" s="8" t="s">
        <v>1</v>
      </c>
      <c r="C5" s="54">
        <v>1</v>
      </c>
      <c r="D5" s="55"/>
      <c r="E5" s="55"/>
    </row>
    <row r="6" spans="2:5" ht="15">
      <c r="B6" s="9" t="s">
        <v>2</v>
      </c>
      <c r="C6" s="54">
        <v>3271.4</v>
      </c>
      <c r="D6" s="55"/>
      <c r="E6" s="55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48</v>
      </c>
    </row>
    <row r="11" spans="1:6" ht="27" customHeight="1">
      <c r="A11" s="14" t="s">
        <v>7</v>
      </c>
      <c r="B11" s="15" t="s">
        <v>33</v>
      </c>
      <c r="C11" s="16">
        <f>D11*C6</f>
        <v>15179.296</v>
      </c>
      <c r="D11" s="16">
        <v>4.64</v>
      </c>
      <c r="E11" s="17">
        <f>C11*12</f>
        <v>182151.552</v>
      </c>
      <c r="F11" s="56">
        <v>85834.83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7"/>
    </row>
    <row r="13" spans="1:6" ht="18.75">
      <c r="A13" s="20" t="s">
        <v>10</v>
      </c>
      <c r="B13" s="21" t="s">
        <v>11</v>
      </c>
      <c r="C13" s="17">
        <f>0.47*C6</f>
        <v>1537.558</v>
      </c>
      <c r="D13" s="17">
        <v>0.47</v>
      </c>
      <c r="E13" s="17">
        <f>C13*12</f>
        <v>18450.696</v>
      </c>
      <c r="F13" s="57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0.20633367977012898</v>
      </c>
      <c r="E14" s="17">
        <f>C14*12</f>
        <v>8100</v>
      </c>
      <c r="F14" s="57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0.008482606834994192</v>
      </c>
      <c r="E15" s="17">
        <v>333</v>
      </c>
      <c r="F15" s="57"/>
    </row>
    <row r="16" spans="1:6" ht="18.75">
      <c r="A16" s="41" t="s">
        <v>14</v>
      </c>
      <c r="B16" s="1" t="s">
        <v>45</v>
      </c>
      <c r="C16" s="17">
        <f t="shared" si="0"/>
        <v>666.6666666666666</v>
      </c>
      <c r="D16" s="17">
        <f>C16/C6</f>
        <v>0.20378635039025084</v>
      </c>
      <c r="E16" s="2">
        <v>8000</v>
      </c>
      <c r="F16" s="57"/>
    </row>
    <row r="17" spans="1:6" ht="18.75">
      <c r="A17" s="41" t="s">
        <v>15</v>
      </c>
      <c r="B17" s="1" t="s">
        <v>46</v>
      </c>
      <c r="C17" s="17">
        <f t="shared" si="0"/>
        <v>666.6666666666666</v>
      </c>
      <c r="D17" s="17">
        <f>C17/C6</f>
        <v>0.20378635039025084</v>
      </c>
      <c r="E17" s="2">
        <v>8000</v>
      </c>
      <c r="F17" s="57"/>
    </row>
    <row r="18" spans="1:6" ht="18.75">
      <c r="A18" s="41" t="s">
        <v>16</v>
      </c>
      <c r="B18" s="1" t="s">
        <v>52</v>
      </c>
      <c r="C18" s="17">
        <f t="shared" si="0"/>
        <v>750</v>
      </c>
      <c r="D18" s="17">
        <f>C18/C6</f>
        <v>0.22925964418903222</v>
      </c>
      <c r="E18" s="2">
        <v>9000</v>
      </c>
      <c r="F18" s="57"/>
    </row>
    <row r="19" spans="1:6" ht="18.75">
      <c r="A19" s="41" t="s">
        <v>17</v>
      </c>
      <c r="B19" s="1" t="s">
        <v>50</v>
      </c>
      <c r="C19" s="17">
        <f t="shared" si="0"/>
        <v>1000</v>
      </c>
      <c r="D19" s="17">
        <f>C19/C6</f>
        <v>0.3056795255853763</v>
      </c>
      <c r="E19" s="2">
        <v>12000</v>
      </c>
      <c r="F19" s="57"/>
    </row>
    <row r="20" spans="1:6" ht="21" customHeight="1">
      <c r="A20" s="41" t="s">
        <v>18</v>
      </c>
      <c r="B20" s="1" t="s">
        <v>51</v>
      </c>
      <c r="C20" s="17">
        <f t="shared" si="0"/>
        <v>1066.6666666666667</v>
      </c>
      <c r="D20" s="17">
        <f>C20/C6</f>
        <v>0.3260581606244014</v>
      </c>
      <c r="E20" s="2">
        <v>12800</v>
      </c>
      <c r="F20" s="57"/>
    </row>
    <row r="21" spans="1:6" ht="18.75">
      <c r="A21" s="41" t="s">
        <v>19</v>
      </c>
      <c r="B21" s="43" t="s">
        <v>49</v>
      </c>
      <c r="C21" s="17">
        <f t="shared" si="0"/>
        <v>8166.666666666667</v>
      </c>
      <c r="D21" s="17">
        <f>C21/C6</f>
        <v>2.4963827922805732</v>
      </c>
      <c r="E21" s="2">
        <v>98000</v>
      </c>
      <c r="F21" s="57"/>
    </row>
    <row r="22" spans="1:6" ht="18.75">
      <c r="A22" s="41" t="s">
        <v>20</v>
      </c>
      <c r="B22" s="1"/>
      <c r="C22" s="17">
        <f t="shared" si="0"/>
        <v>0</v>
      </c>
      <c r="D22" s="17">
        <f>C22/C6</f>
        <v>0</v>
      </c>
      <c r="E22" s="2"/>
      <c r="F22" s="57"/>
    </row>
    <row r="23" spans="1:6" ht="18.75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7"/>
    </row>
    <row r="24" spans="1:6" ht="18.75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7"/>
    </row>
    <row r="25" spans="1:6" ht="18.75">
      <c r="A25" s="41"/>
      <c r="B25" s="1"/>
      <c r="C25" s="17">
        <f t="shared" si="1"/>
        <v>0</v>
      </c>
      <c r="D25" s="17">
        <f>C25/C6</f>
        <v>0</v>
      </c>
      <c r="E25" s="2"/>
      <c r="F25" s="57"/>
    </row>
    <row r="26" spans="1:6" ht="18.75">
      <c r="A26" s="41"/>
      <c r="B26" s="1"/>
      <c r="C26" s="17">
        <f t="shared" si="1"/>
        <v>0</v>
      </c>
      <c r="D26" s="17">
        <f>C26/C6</f>
        <v>0</v>
      </c>
      <c r="E26" s="2"/>
      <c r="F26" s="57"/>
    </row>
    <row r="27" spans="1:6" ht="18.75">
      <c r="A27" s="41"/>
      <c r="B27" s="1"/>
      <c r="C27" s="17">
        <f t="shared" si="1"/>
        <v>0</v>
      </c>
      <c r="D27" s="17">
        <f>C27/C6</f>
        <v>0</v>
      </c>
      <c r="E27" s="2"/>
      <c r="F27" s="57"/>
    </row>
    <row r="28" spans="1:6" ht="18.75">
      <c r="A28" s="41"/>
      <c r="B28" s="1"/>
      <c r="C28" s="17">
        <f t="shared" si="1"/>
        <v>0</v>
      </c>
      <c r="D28" s="17">
        <f>C28/C6</f>
        <v>0</v>
      </c>
      <c r="E28" s="2"/>
      <c r="F28" s="57"/>
    </row>
    <row r="29" spans="1:6" ht="18.75">
      <c r="A29" s="20"/>
      <c r="B29" s="21" t="s">
        <v>21</v>
      </c>
      <c r="C29" s="16">
        <f>C23+C22+C21+C20+C19+C18+C17+C16+C15+C14+C13+C24+C25+C26+C27+C28</f>
        <v>14556.974666666665</v>
      </c>
      <c r="D29" s="16">
        <f>D23+D22+D21+D20+D19+D18+D17+D16+D15+D14+D13+D24+D25+D26+D27+D28</f>
        <v>4.4497691100650085</v>
      </c>
      <c r="E29" s="16">
        <f>E23+E22+E21+E20+E19+E18+E17+E16+E15+E14+E13+E24+E25+E26+E27+E28</f>
        <v>174683.696</v>
      </c>
      <c r="F29" s="57"/>
    </row>
    <row r="30" spans="1:6" ht="37.5">
      <c r="A30" s="10" t="s">
        <v>22</v>
      </c>
      <c r="B30" s="22" t="s">
        <v>40</v>
      </c>
      <c r="C30" s="16">
        <f>D30*C6</f>
        <v>4220.106000000001</v>
      </c>
      <c r="D30" s="23">
        <f>ROUND((D29+D11)/84.6*12,2)</f>
        <v>1.29</v>
      </c>
      <c r="E30" s="16">
        <f>D30*12*C6</f>
        <v>50641.272000000004</v>
      </c>
      <c r="F30" s="57"/>
    </row>
    <row r="31" spans="1:6" ht="37.5">
      <c r="A31" s="24" t="s">
        <v>23</v>
      </c>
      <c r="B31" s="25" t="s">
        <v>24</v>
      </c>
      <c r="C31" s="16">
        <f>ROUND((C29+C11)/84.5*3.5,2)</f>
        <v>1231.68</v>
      </c>
      <c r="D31" s="16">
        <f>C31/C6</f>
        <v>0.3764993580729963</v>
      </c>
      <c r="E31" s="16">
        <f>ROUND((E29+E11)/84.5*3.5,2)</f>
        <v>14780.16</v>
      </c>
      <c r="F31" s="57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7"/>
    </row>
    <row r="33" spans="1:6" ht="18.75">
      <c r="A33" s="20"/>
      <c r="B33" s="25" t="s">
        <v>27</v>
      </c>
      <c r="C33" s="16"/>
      <c r="D33" s="16">
        <f>D31+D30+D29+D11+D32</f>
        <v>10.756268468138003</v>
      </c>
      <c r="E33" s="16"/>
      <c r="F33" s="58"/>
    </row>
    <row r="34" spans="1:6" ht="18.75">
      <c r="A34" s="20"/>
      <c r="B34" s="44" t="s">
        <v>38</v>
      </c>
      <c r="C34" s="45"/>
      <c r="D34" s="16">
        <f>-(F11+D36)/C6/12+D33</f>
        <v>8.501402304823623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2684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3050</v>
      </c>
      <c r="D38" s="35"/>
      <c r="E38" s="35"/>
      <c r="F38" s="36"/>
    </row>
    <row r="39" spans="1:6" ht="18">
      <c r="A39" s="32"/>
      <c r="B39" s="37" t="s">
        <v>43</v>
      </c>
      <c r="C39" s="38">
        <v>50</v>
      </c>
      <c r="D39" s="35"/>
      <c r="E39" s="35"/>
      <c r="F39" s="36"/>
    </row>
    <row r="40" spans="1:6" ht="18">
      <c r="A40" s="32"/>
      <c r="B40" s="37" t="s">
        <v>44</v>
      </c>
      <c r="C40" s="38">
        <v>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v>2100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47</v>
      </c>
      <c r="C45" s="38">
        <v>500</v>
      </c>
      <c r="D45" s="35"/>
      <c r="E45" s="35"/>
      <c r="F45" s="36"/>
    </row>
    <row r="46" spans="1:5" ht="15">
      <c r="A46" s="39"/>
      <c r="B46" s="39"/>
      <c r="C46" s="40"/>
      <c r="D46" s="40"/>
      <c r="E46" s="40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3:5" ht="15"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2015-12-24T09:43:33Z</cp:lastPrinted>
  <dcterms:created xsi:type="dcterms:W3CDTF">2006-09-28T05:33:49Z</dcterms:created>
  <dcterms:modified xsi:type="dcterms:W3CDTF">2016-01-20T07:56:38Z</dcterms:modified>
  <cp:category/>
  <cp:version/>
  <cp:contentType/>
  <cp:contentStatus/>
</cp:coreProperties>
</file>