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<sst xmlns="http://schemas.openxmlformats.org/spreadsheetml/2006/main" count="57" uniqueCount="57">
  <si>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</si>
  <si>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</si>
  <si>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</si>
  <si>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</si>
  <si>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</si>
  <si>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</si>
  <si>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</si>
  <si>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</si>
  <si>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</si>
  <si>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</si>
  <si>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</si>
  <si>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</si>
  <si>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</si>
  <si>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</si>
  <si>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</si>
  <si>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</si>
  <si>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</si>
  <si>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</si>
  <si>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</si>
  <si>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</si>
  <si>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</si>
  <si>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</si>
  <si>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</si>
  <si>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</si>
  <si>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</si>
  <si>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</si>
  <si>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</si>
  <si>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</si>
  <si>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</si>
  <si>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</si>
  <si>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</si>
  <si>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</si>
  <si>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</si>
  <si>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</si>
  <si>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</si>
  <si>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</si>
  <si>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</si>
  <si>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</si>
  <si>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</si>
  <si>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</si>
  <si>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</si>
  <si>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2.13</t>
  </si>
  <si>
    <t>ТТК</t>
  </si>
  <si>
    <t>Задоженность (-), переплата (+) посостоянию на 01.11.2015</t>
  </si>
  <si>
    <t>Ремонт межпанельных швов 40м</t>
  </si>
  <si>
    <t>Ремонт фасада (окраска цоколя) 178 м2</t>
  </si>
  <si>
    <t>Ремонт подъездов 1 шт</t>
  </si>
  <si>
    <t>Ремонт входов в подъезды 4 шт 20000 руб отказ</t>
  </si>
  <si>
    <t>.</t>
  </si>
  <si>
    <t>Замена входных дверей 4 шт 80000 руб отказ</t>
  </si>
  <si>
    <t>Восстановление ограждениня газонов20м.п 20000 отказ</t>
  </si>
  <si>
    <t>Установка почтовых ящиков 59 шт 25960 руб отказ</t>
  </si>
  <si>
    <t>Восстановление теп-ии трубопровода 200 п.м. 60000 руб отказ</t>
  </si>
  <si>
    <t>Ремонт асфальтовог7о покрытия 196 м2   176400 руб отказ</t>
  </si>
  <si>
    <t>Восстановление циркуляционного трубопровода горячего водоснабжения по подвалу</t>
  </si>
  <si>
    <t>План работ и услуг по содержанию и ремонту общего имущества МКД на 2016 год по адресу:  Попова, 32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</si>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</sst>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2.25" customHeight="1">
      <c r="D1" s="58" t="s">
        <v>56</v>
      </c>
    </row>
    <row r="2" spans="1:6" ht="30" customHeight="1">
      <c r="A2" s="49" t="s">
        <v>55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40</v>
      </c>
      <c r="D4" s="52"/>
      <c r="E4" s="52"/>
    </row>
    <row r="5" spans="2:5" ht="15">
      <c r="B5" s="9" t="s">
        <v>1</v>
      </c>
      <c r="C5" s="53">
        <v>4</v>
      </c>
      <c r="D5" s="54"/>
      <c r="E5" s="54"/>
    </row>
    <row r="6" spans="2:5" ht="15">
      <c r="B6" s="10" t="s">
        <v>2</v>
      </c>
      <c r="C6" s="53">
        <v>2721.6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9.37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34</v>
      </c>
      <c r="D10" s="14" t="s">
        <v>6</v>
      </c>
      <c r="E10" s="13" t="s">
        <v>33</v>
      </c>
      <c r="F10" s="42" t="s">
        <v>43</v>
      </c>
    </row>
    <row r="11" spans="1:6" ht="27" customHeight="1">
      <c r="A11" s="15" t="s">
        <v>7</v>
      </c>
      <c r="B11" s="16" t="s">
        <v>32</v>
      </c>
      <c r="C11" s="17">
        <f>D11*C6</f>
        <v>12628.223999999998</v>
      </c>
      <c r="D11" s="17">
        <v>4.64</v>
      </c>
      <c r="E11" s="18">
        <f>C11*12</f>
        <v>151538.68799999997</v>
      </c>
      <c r="F11" s="55">
        <v>194983.17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1279.1519999999998</v>
      </c>
      <c r="D13" s="18">
        <v>0.47</v>
      </c>
      <c r="E13" s="18">
        <f>C13*12</f>
        <v>15349.823999999997</v>
      </c>
      <c r="F13" s="56"/>
    </row>
    <row r="14" spans="1:6" ht="19.5" customHeight="1">
      <c r="A14" s="21" t="s">
        <v>12</v>
      </c>
      <c r="B14" s="22" t="s">
        <v>35</v>
      </c>
      <c r="C14" s="18">
        <v>1350</v>
      </c>
      <c r="D14" s="18">
        <f>C14/C6</f>
        <v>0.49603174603174605</v>
      </c>
      <c r="E14" s="18">
        <f>C14*12</f>
        <v>16200</v>
      </c>
      <c r="F14" s="56"/>
    </row>
    <row r="15" spans="1:6" ht="20.25" customHeight="1">
      <c r="A15" s="2" t="s">
        <v>13</v>
      </c>
      <c r="B15" s="1" t="s">
        <v>44</v>
      </c>
      <c r="C15" s="18">
        <f aca="true" t="shared" si="0" ref="C15:C22">E15/12</f>
        <v>1000</v>
      </c>
      <c r="D15" s="18">
        <f>C15/C6</f>
        <v>0.36743092298647856</v>
      </c>
      <c r="E15" s="3">
        <v>12000</v>
      </c>
      <c r="F15" s="56"/>
    </row>
    <row r="16" spans="1:6" ht="18.75">
      <c r="A16" s="2" t="s">
        <v>14</v>
      </c>
      <c r="B16" s="1" t="s">
        <v>45</v>
      </c>
      <c r="C16" s="18">
        <f t="shared" si="0"/>
        <v>2916.6666666666665</v>
      </c>
      <c r="D16" s="18">
        <f>C16/C6</f>
        <v>1.0716735253772292</v>
      </c>
      <c r="E16" s="3">
        <v>35000</v>
      </c>
      <c r="F16" s="56"/>
    </row>
    <row r="17" spans="1:6" ht="18.75">
      <c r="A17" s="2" t="s">
        <v>15</v>
      </c>
      <c r="B17" s="1" t="s">
        <v>46</v>
      </c>
      <c r="C17" s="18">
        <f t="shared" si="0"/>
        <v>4166.666666666667</v>
      </c>
      <c r="D17" s="18">
        <f>C17/C6</f>
        <v>1.5309621791103274</v>
      </c>
      <c r="E17" s="3">
        <v>50000</v>
      </c>
      <c r="F17" s="56"/>
    </row>
    <row r="18" spans="1:6" ht="18.75">
      <c r="A18" s="2" t="s">
        <v>16</v>
      </c>
      <c r="B18" s="1" t="s">
        <v>47</v>
      </c>
      <c r="C18" s="18">
        <f t="shared" si="0"/>
        <v>0</v>
      </c>
      <c r="D18" s="18">
        <f>C18/C6</f>
        <v>0</v>
      </c>
      <c r="E18" s="3">
        <v>0</v>
      </c>
      <c r="F18" s="56"/>
    </row>
    <row r="19" spans="1:6" ht="18.75">
      <c r="A19" s="2" t="s">
        <v>17</v>
      </c>
      <c r="B19" s="1" t="s">
        <v>49</v>
      </c>
      <c r="C19" s="18">
        <f t="shared" si="0"/>
        <v>0</v>
      </c>
      <c r="D19" s="18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53</v>
      </c>
      <c r="C20" s="18">
        <f t="shared" si="0"/>
        <v>0</v>
      </c>
      <c r="D20" s="18">
        <f>C20/C6</f>
        <v>0</v>
      </c>
      <c r="E20" s="3">
        <v>0</v>
      </c>
      <c r="F20" s="56"/>
    </row>
    <row r="21" spans="1:6" ht="37.5">
      <c r="A21" s="2" t="s">
        <v>48</v>
      </c>
      <c r="B21" s="1" t="s">
        <v>50</v>
      </c>
      <c r="C21" s="18">
        <f t="shared" si="0"/>
        <v>0</v>
      </c>
      <c r="D21" s="18">
        <f>C21/C6</f>
        <v>0</v>
      </c>
      <c r="E21" s="3">
        <v>0</v>
      </c>
      <c r="F21" s="56"/>
    </row>
    <row r="22" spans="1:6" ht="37.5">
      <c r="A22" s="2" t="s">
        <v>19</v>
      </c>
      <c r="B22" s="1" t="s">
        <v>52</v>
      </c>
      <c r="C22" s="18">
        <f t="shared" si="0"/>
        <v>0</v>
      </c>
      <c r="D22" s="18">
        <f>C22/C6</f>
        <v>0</v>
      </c>
      <c r="E22" s="3">
        <v>0</v>
      </c>
      <c r="F22" s="56"/>
    </row>
    <row r="23" spans="1:6" ht="18.75">
      <c r="A23" s="2" t="s">
        <v>27</v>
      </c>
      <c r="B23" s="1" t="s">
        <v>51</v>
      </c>
      <c r="C23" s="18">
        <f aca="true" t="shared" si="1" ref="C23:C28">E23/12</f>
        <v>0</v>
      </c>
      <c r="D23" s="18">
        <f>C23/C6</f>
        <v>0</v>
      </c>
      <c r="E23" s="3">
        <v>0</v>
      </c>
      <c r="F23" s="56"/>
    </row>
    <row r="24" spans="1:6" ht="37.5">
      <c r="A24" s="2" t="s">
        <v>38</v>
      </c>
      <c r="B24" s="1" t="s">
        <v>54</v>
      </c>
      <c r="C24" s="18">
        <f t="shared" si="1"/>
        <v>10000</v>
      </c>
      <c r="D24" s="18">
        <f>C24/C6</f>
        <v>3.6743092298647855</v>
      </c>
      <c r="E24" s="3">
        <v>120000</v>
      </c>
      <c r="F24" s="56"/>
    </row>
    <row r="25" spans="1:6" ht="18.75">
      <c r="A25" s="2" t="s">
        <v>41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.75">
      <c r="A26" s="2"/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/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.75">
      <c r="A28" s="2"/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.75">
      <c r="A29" s="21"/>
      <c r="B29" s="22" t="s">
        <v>20</v>
      </c>
      <c r="C29" s="17">
        <f>C23+C22+C21+C20+C19+C18+C17+C16+C15+C14+C13+C24+C25+C26+C27+C28</f>
        <v>20712.485333333334</v>
      </c>
      <c r="D29" s="17">
        <f>D23+D22+D21+D20+D19+D18+D17+D16+D15+D14+D13+D24+D25+D26+D27+D28</f>
        <v>7.610407603370566</v>
      </c>
      <c r="E29" s="17">
        <f>E23+E22+E21+E20+E19+E18+E17+E16+E15+E14+E13+E24+E25+E26+E27+E28</f>
        <v>248549.824</v>
      </c>
      <c r="F29" s="56"/>
    </row>
    <row r="30" spans="1:6" ht="37.5">
      <c r="A30" s="11" t="s">
        <v>21</v>
      </c>
      <c r="B30" s="23" t="s">
        <v>39</v>
      </c>
      <c r="C30" s="17">
        <f>D30*C6</f>
        <v>4735.584</v>
      </c>
      <c r="D30" s="24">
        <f>ROUND((D29+D11)/84.6*12,2)</f>
        <v>1.74</v>
      </c>
      <c r="E30" s="17">
        <f>D30*12*C6</f>
        <v>56827.007999999994</v>
      </c>
      <c r="F30" s="56"/>
    </row>
    <row r="31" spans="1:6" ht="37.5">
      <c r="A31" s="25" t="s">
        <v>22</v>
      </c>
      <c r="B31" s="26" t="s">
        <v>23</v>
      </c>
      <c r="C31" s="17">
        <f>ROUND((C29+C11)/84.5*3.5,2)</f>
        <v>1380.98</v>
      </c>
      <c r="D31" s="17">
        <f>C31/C6</f>
        <v>0.5074147560258672</v>
      </c>
      <c r="E31" s="17">
        <f>ROUND((E29+E11)/84.5*3.5,2)</f>
        <v>16571.71</v>
      </c>
      <c r="F31" s="56"/>
    </row>
    <row r="32" spans="1:6" ht="56.25">
      <c r="A32" s="25" t="s">
        <v>24</v>
      </c>
      <c r="B32" s="26" t="s">
        <v>25</v>
      </c>
      <c r="C32" s="27"/>
      <c r="D32" s="18">
        <f>C32/C6</f>
        <v>0</v>
      </c>
      <c r="E32" s="27">
        <f>C32*12</f>
        <v>0</v>
      </c>
      <c r="F32" s="56"/>
    </row>
    <row r="33" spans="1:6" ht="18.75">
      <c r="A33" s="21"/>
      <c r="B33" s="26" t="s">
        <v>26</v>
      </c>
      <c r="C33" s="17"/>
      <c r="D33" s="17">
        <f>D31+D30+D29+D11+D32</f>
        <v>14.497822359396434</v>
      </c>
      <c r="E33" s="17"/>
      <c r="F33" s="57"/>
    </row>
    <row r="34" spans="1:6" ht="18.75">
      <c r="A34" s="21"/>
      <c r="B34" s="43" t="s">
        <v>37</v>
      </c>
      <c r="C34" s="44"/>
      <c r="D34" s="17">
        <f>-(F11+D36)/C6/12+D33</f>
        <v>8.499293001665688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36</v>
      </c>
      <c r="C36" s="30"/>
      <c r="D36" s="32">
        <f>C38/100*88</f>
        <v>924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28</v>
      </c>
      <c r="C38" s="35">
        <f>C39+C40+C42+C43+C44+C45</f>
        <v>1050</v>
      </c>
      <c r="D38" s="36"/>
      <c r="E38" s="36"/>
      <c r="F38" s="37"/>
    </row>
    <row r="39" spans="1:6" ht="18">
      <c r="A39" s="33"/>
      <c r="B39" s="38"/>
      <c r="C39" s="39"/>
      <c r="D39" s="36"/>
      <c r="E39" s="36"/>
      <c r="F39" s="37"/>
    </row>
    <row r="40" spans="1:6" ht="18">
      <c r="A40" s="33"/>
      <c r="B40" s="38"/>
      <c r="C40" s="39"/>
      <c r="D40" s="36"/>
      <c r="E40" s="36"/>
      <c r="F40" s="37"/>
    </row>
    <row r="41" spans="1:6" ht="18">
      <c r="A41" s="33"/>
      <c r="B41" s="38" t="s">
        <v>29</v>
      </c>
      <c r="C41" s="39"/>
      <c r="D41" s="36"/>
      <c r="E41" s="36"/>
      <c r="F41" s="37"/>
    </row>
    <row r="42" spans="1:6" ht="18">
      <c r="A42" s="33"/>
      <c r="B42" s="38" t="s">
        <v>30</v>
      </c>
      <c r="C42" s="39">
        <v>300</v>
      </c>
      <c r="D42" s="36"/>
      <c r="E42" s="36"/>
      <c r="F42" s="37"/>
    </row>
    <row r="43" spans="1:6" ht="18">
      <c r="A43" s="33"/>
      <c r="B43" s="38" t="s">
        <v>31</v>
      </c>
      <c r="C43" s="39">
        <v>350</v>
      </c>
      <c r="D43" s="36"/>
      <c r="E43" s="36"/>
      <c r="F43" s="37"/>
    </row>
    <row r="44" spans="1:6" ht="18">
      <c r="A44" s="33"/>
      <c r="B44" s="38" t="s">
        <v>42</v>
      </c>
      <c r="C44" s="39">
        <v>400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2015-12-19T07:15:40Z</cp:lastPrinted>
  <dcterms:created xsi:type="dcterms:W3CDTF">2006-09-28T05:33:49Z</dcterms:created>
  <dcterms:modified xsi:type="dcterms:W3CDTF">2016-01-20T08:20:04Z</dcterms:modified>
  <cp:category/>
  <cp:version/>
  <cp:contentType/>
  <cp:contentStatus/>
</cp:coreProperties>
</file>