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'лист1'!$A$1:$F$49</definedName>
  </definedNames>
  <calcPr fullCalcOnLoad="1" refMode="R1C1"/>
</workbook>
</file>

<file path=xl/sharedStrings.xml><?xml version="1.0" encoding="utf-8"?>
<sst xmlns="http://schemas.openxmlformats.org/spreadsheetml/2006/main" count="60" uniqueCount="60">
  <si>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</si>
  <si>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</si>
  <si>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</si>
  <si>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</si>
  <si>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</si>
  <si>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</si>
  <si>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</si>
  <si>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</si>
  <si>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</si>
  <si>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</si>
  <si>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</si>
  <si>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</si>
  <si>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</si>
  <si>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</si>
  <si>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</si>
  <si>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</si>
  <si>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</si>
  <si>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</si>
  <si>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</si>
  <si>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</si>
  <si>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</si>
  <si>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</si>
  <si>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</si>
  <si>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</si>
  <si>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</si>
  <si>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</si>
  <si>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</si>
  <si>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</si>
  <si>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</si>
  <si>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</si>
  <si>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</si>
  <si>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</si>
  <si>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</si>
  <si>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</si>
  <si>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</si>
  <si>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</si>
  <si>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</si>
  <si>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</si>
  <si>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</si>
  <si>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</si>
  <si>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</si>
  <si>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9 этажный панельный дом</t>
  </si>
  <si>
    <t>Страхование лифтов</t>
  </si>
  <si>
    <t>ПроДвижение</t>
  </si>
  <si>
    <t>Задоженность (-), переплата (+) посостоянию на 01.11.2015</t>
  </si>
  <si>
    <t>2.14</t>
  </si>
  <si>
    <t>2.15</t>
  </si>
  <si>
    <t>2.16</t>
  </si>
  <si>
    <t>2.17</t>
  </si>
  <si>
    <t>2.18</t>
  </si>
  <si>
    <t>МТС</t>
  </si>
  <si>
    <t>Оранжевый слон</t>
  </si>
  <si>
    <t>Запсибтранстелеком</t>
  </si>
  <si>
    <t>Диагностика лифта 4 шт.</t>
  </si>
  <si>
    <t>Ремонт козырьков подъездных 4 шт</t>
  </si>
  <si>
    <t>Установка пластиковых окон 1 подъезд</t>
  </si>
  <si>
    <t>Ремонт подъезда 1шт.</t>
  </si>
  <si>
    <t>Ремонт межпанельных швов 5м</t>
  </si>
  <si>
    <t>План работ и услуг по содержанию и ремонту общего имущества МКД на 2016 год по адресу:                                                   В.Кащеевой 7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</si>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</sst>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 vertic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82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82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5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7.5" customHeight="1">
      <c r="D1" s="43" t="s">
        <v>59</v>
      </c>
    </row>
    <row r="2" spans="1:6" ht="30" customHeight="1">
      <c r="A2" s="50" t="s">
        <v>58</v>
      </c>
      <c r="B2" s="51"/>
      <c r="C2" s="51"/>
      <c r="D2" s="51"/>
      <c r="E2" s="51"/>
      <c r="F2" s="51"/>
    </row>
    <row r="3" spans="2:5" ht="15.75">
      <c r="B3" s="7"/>
      <c r="C3" s="8"/>
      <c r="D3" s="8"/>
      <c r="E3" s="8"/>
    </row>
    <row r="4" spans="2:5" ht="15">
      <c r="B4" s="9" t="s">
        <v>0</v>
      </c>
      <c r="C4" s="52" t="s">
        <v>41</v>
      </c>
      <c r="D4" s="53"/>
      <c r="E4" s="53"/>
    </row>
    <row r="5" spans="2:5" ht="15">
      <c r="B5" s="9" t="s">
        <v>1</v>
      </c>
      <c r="C5" s="54">
        <v>4</v>
      </c>
      <c r="D5" s="55"/>
      <c r="E5" s="55"/>
    </row>
    <row r="6" spans="2:5" ht="15">
      <c r="B6" s="10" t="s">
        <v>2</v>
      </c>
      <c r="C6" s="54">
        <v>7079.2</v>
      </c>
      <c r="D6" s="55"/>
      <c r="E6" s="55"/>
    </row>
    <row r="7" spans="2:5" ht="15.75">
      <c r="B7" s="7"/>
      <c r="C7" s="8"/>
      <c r="D7" s="8"/>
      <c r="E7" s="8"/>
    </row>
    <row r="8" ht="15">
      <c r="D8" s="4">
        <v>9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1" t="s">
        <v>4</v>
      </c>
      <c r="B10" s="12" t="s">
        <v>5</v>
      </c>
      <c r="C10" s="13" t="s">
        <v>34</v>
      </c>
      <c r="D10" s="14" t="s">
        <v>6</v>
      </c>
      <c r="E10" s="13" t="s">
        <v>33</v>
      </c>
      <c r="F10" s="42" t="s">
        <v>44</v>
      </c>
    </row>
    <row r="11" spans="1:6" ht="27" customHeight="1">
      <c r="A11" s="15" t="s">
        <v>7</v>
      </c>
      <c r="B11" s="16" t="s">
        <v>32</v>
      </c>
      <c r="C11" s="17">
        <f>D11*C6</f>
        <v>32847.488</v>
      </c>
      <c r="D11" s="17">
        <v>4.64</v>
      </c>
      <c r="E11" s="18">
        <f>C11*12</f>
        <v>394169.85599999997</v>
      </c>
      <c r="F11" s="56">
        <v>57539.3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7"/>
    </row>
    <row r="13" spans="1:6" ht="18.75">
      <c r="A13" s="21" t="s">
        <v>10</v>
      </c>
      <c r="B13" s="22" t="s">
        <v>11</v>
      </c>
      <c r="C13" s="18">
        <f>0.47*C6</f>
        <v>3327.2239999999997</v>
      </c>
      <c r="D13" s="18">
        <v>0.47</v>
      </c>
      <c r="E13" s="18">
        <f>C13*12</f>
        <v>39926.687999999995</v>
      </c>
      <c r="F13" s="57"/>
    </row>
    <row r="14" spans="1:6" ht="19.5" customHeight="1">
      <c r="A14" s="21" t="s">
        <v>12</v>
      </c>
      <c r="B14" s="22" t="s">
        <v>35</v>
      </c>
      <c r="C14" s="18">
        <v>1350</v>
      </c>
      <c r="D14" s="18">
        <f>C14/C6</f>
        <v>0.19069951406938637</v>
      </c>
      <c r="E14" s="18">
        <f>C14*12</f>
        <v>16200</v>
      </c>
      <c r="F14" s="57"/>
    </row>
    <row r="15" spans="1:6" ht="20.25" customHeight="1">
      <c r="A15" s="21" t="s">
        <v>13</v>
      </c>
      <c r="B15" s="22" t="s">
        <v>42</v>
      </c>
      <c r="C15" s="18">
        <f aca="true" t="shared" si="0" ref="C15:C22">E15/12</f>
        <v>111</v>
      </c>
      <c r="D15" s="18">
        <f>C15/C6</f>
        <v>0.015679737823482878</v>
      </c>
      <c r="E15" s="18">
        <f>4*333</f>
        <v>1332</v>
      </c>
      <c r="F15" s="57"/>
    </row>
    <row r="16" spans="1:6" ht="18.75">
      <c r="A16" s="2" t="s">
        <v>14</v>
      </c>
      <c r="B16" s="1" t="s">
        <v>53</v>
      </c>
      <c r="C16" s="18">
        <f t="shared" si="0"/>
        <v>4589.766666666666</v>
      </c>
      <c r="D16" s="18">
        <f>C16/C6</f>
        <v>0.6483453874260745</v>
      </c>
      <c r="E16" s="3">
        <v>55077.2</v>
      </c>
      <c r="F16" s="57"/>
    </row>
    <row r="17" spans="1:6" ht="18.75">
      <c r="A17" s="2" t="s">
        <v>15</v>
      </c>
      <c r="B17" s="1" t="s">
        <v>54</v>
      </c>
      <c r="C17" s="18">
        <f t="shared" si="0"/>
        <v>1583.3333333333333</v>
      </c>
      <c r="D17" s="18">
        <f>C17/C6</f>
        <v>0.22365992390853956</v>
      </c>
      <c r="E17" s="3">
        <v>19000</v>
      </c>
      <c r="F17" s="57"/>
    </row>
    <row r="18" spans="1:6" ht="18.75">
      <c r="A18" s="2" t="s">
        <v>16</v>
      </c>
      <c r="B18" s="1" t="s">
        <v>57</v>
      </c>
      <c r="C18" s="18">
        <f t="shared" si="0"/>
        <v>125</v>
      </c>
      <c r="D18" s="18">
        <f>C18/C6</f>
        <v>0.017657362413832072</v>
      </c>
      <c r="E18" s="3">
        <v>1500</v>
      </c>
      <c r="F18" s="57"/>
    </row>
    <row r="19" spans="1:6" ht="18.75">
      <c r="A19" s="2" t="s">
        <v>17</v>
      </c>
      <c r="B19" s="1" t="s">
        <v>55</v>
      </c>
      <c r="C19" s="18">
        <f t="shared" si="0"/>
        <v>7083.333333333333</v>
      </c>
      <c r="D19" s="18">
        <f>C19/C6</f>
        <v>1.0005838701171508</v>
      </c>
      <c r="E19" s="3">
        <v>85000</v>
      </c>
      <c r="F19" s="57"/>
    </row>
    <row r="20" spans="1:6" ht="21" customHeight="1">
      <c r="A20" s="2" t="s">
        <v>18</v>
      </c>
      <c r="B20" s="1" t="s">
        <v>56</v>
      </c>
      <c r="C20" s="18">
        <f t="shared" si="0"/>
        <v>7083.333333333333</v>
      </c>
      <c r="D20" s="18">
        <f>C20/C6</f>
        <v>1.0005838701171508</v>
      </c>
      <c r="E20" s="3">
        <v>85000</v>
      </c>
      <c r="F20" s="57"/>
    </row>
    <row r="21" spans="1:6" ht="18.75">
      <c r="A21" s="2" t="s">
        <v>19</v>
      </c>
      <c r="B21" s="1"/>
      <c r="C21" s="18">
        <f t="shared" si="0"/>
        <v>0</v>
      </c>
      <c r="D21" s="18">
        <f>C21/C6</f>
        <v>0</v>
      </c>
      <c r="E21" s="3"/>
      <c r="F21" s="57"/>
    </row>
    <row r="22" spans="1:6" ht="18.75">
      <c r="A22" s="2" t="s">
        <v>20</v>
      </c>
      <c r="B22" s="1"/>
      <c r="C22" s="18">
        <f t="shared" si="0"/>
        <v>0</v>
      </c>
      <c r="D22" s="18">
        <f>C22/C6</f>
        <v>0</v>
      </c>
      <c r="E22" s="3"/>
      <c r="F22" s="57"/>
    </row>
    <row r="23" spans="1:6" ht="18.75">
      <c r="A23" s="2" t="s">
        <v>28</v>
      </c>
      <c r="B23" s="1"/>
      <c r="C23" s="18">
        <f aca="true" t="shared" si="1" ref="C23:C30">E23/12</f>
        <v>0</v>
      </c>
      <c r="D23" s="18">
        <f>C23/C6</f>
        <v>0</v>
      </c>
      <c r="E23" s="3"/>
      <c r="F23" s="57"/>
    </row>
    <row r="24" spans="1:6" ht="18.75">
      <c r="A24" s="2" t="s">
        <v>38</v>
      </c>
      <c r="B24" s="1"/>
      <c r="C24" s="18">
        <f t="shared" si="1"/>
        <v>0</v>
      </c>
      <c r="D24" s="18">
        <f>C24/C6</f>
        <v>0</v>
      </c>
      <c r="E24" s="3"/>
      <c r="F24" s="57"/>
    </row>
    <row r="25" spans="1:6" ht="18.75">
      <c r="A25" s="2" t="s">
        <v>40</v>
      </c>
      <c r="B25" s="1"/>
      <c r="C25" s="18">
        <f t="shared" si="1"/>
        <v>0</v>
      </c>
      <c r="D25" s="18">
        <f>C25/C6</f>
        <v>0</v>
      </c>
      <c r="E25" s="3"/>
      <c r="F25" s="57"/>
    </row>
    <row r="26" spans="1:6" ht="18.75">
      <c r="A26" s="2" t="s">
        <v>45</v>
      </c>
      <c r="B26" s="1"/>
      <c r="C26" s="18">
        <f t="shared" si="1"/>
        <v>0</v>
      </c>
      <c r="D26" s="18">
        <f>C26/C6</f>
        <v>0</v>
      </c>
      <c r="E26" s="3"/>
      <c r="F26" s="57"/>
    </row>
    <row r="27" spans="1:6" ht="18.75">
      <c r="A27" s="2" t="s">
        <v>46</v>
      </c>
      <c r="B27" s="1"/>
      <c r="C27" s="18">
        <f>E27/12</f>
        <v>0</v>
      </c>
      <c r="D27" s="18">
        <f>C27/C6</f>
        <v>0</v>
      </c>
      <c r="E27" s="3"/>
      <c r="F27" s="57"/>
    </row>
    <row r="28" spans="1:6" ht="18.75">
      <c r="A28" s="2" t="s">
        <v>47</v>
      </c>
      <c r="B28" s="1"/>
      <c r="C28" s="18">
        <f>E28/12</f>
        <v>0</v>
      </c>
      <c r="D28" s="18">
        <f>C28/C6</f>
        <v>0</v>
      </c>
      <c r="E28" s="3"/>
      <c r="F28" s="57"/>
    </row>
    <row r="29" spans="1:6" ht="18.75">
      <c r="A29" s="2" t="s">
        <v>48</v>
      </c>
      <c r="B29" s="1"/>
      <c r="C29" s="18">
        <f t="shared" si="1"/>
        <v>0</v>
      </c>
      <c r="D29" s="18">
        <f>C29/C6</f>
        <v>0</v>
      </c>
      <c r="E29" s="3"/>
      <c r="F29" s="57"/>
    </row>
    <row r="30" spans="1:6" ht="18.75">
      <c r="A30" s="2" t="s">
        <v>49</v>
      </c>
      <c r="B30" s="1"/>
      <c r="C30" s="18">
        <f t="shared" si="1"/>
        <v>0</v>
      </c>
      <c r="D30" s="18">
        <f>C30/C6</f>
        <v>0</v>
      </c>
      <c r="E30" s="3"/>
      <c r="F30" s="57"/>
    </row>
    <row r="31" spans="1:6" ht="18.75">
      <c r="A31" s="21"/>
      <c r="B31" s="22" t="s">
        <v>21</v>
      </c>
      <c r="C31" s="17">
        <f>C13+C14+C15+C16+C17+C18+C19+C20+C21+C22+C23+C24+C25+C26+C27+C28+C29+C30</f>
        <v>25252.990666666665</v>
      </c>
      <c r="D31" s="17">
        <f>D13+D14+D15+D16+D17+D18+D19+D20+D21+D22+D23+D24+D25+D26+D27+D28+D29+D30</f>
        <v>3.567209665875617</v>
      </c>
      <c r="E31" s="17">
        <f>E13+E14+E15+E16+E17+E18+E19+E20+E21+E22+E23+E24+E25+E26+E27+E28+E29+E30</f>
        <v>303035.888</v>
      </c>
      <c r="F31" s="57"/>
    </row>
    <row r="32" spans="1:6" ht="37.5">
      <c r="A32" s="11" t="s">
        <v>22</v>
      </c>
      <c r="B32" s="23" t="s">
        <v>39</v>
      </c>
      <c r="C32" s="17">
        <f>D32*C6</f>
        <v>8211.872</v>
      </c>
      <c r="D32" s="24">
        <f>ROUND((D31+D11)/84.6*12,2)</f>
        <v>1.16</v>
      </c>
      <c r="E32" s="17">
        <f>D32*12*C6</f>
        <v>98542.46399999998</v>
      </c>
      <c r="F32" s="57"/>
    </row>
    <row r="33" spans="1:6" ht="37.5">
      <c r="A33" s="25" t="s">
        <v>23</v>
      </c>
      <c r="B33" s="26" t="s">
        <v>24</v>
      </c>
      <c r="C33" s="17">
        <f>ROUND((C31+C11)/84.5*3.5,2)</f>
        <v>2406.53</v>
      </c>
      <c r="D33" s="17">
        <f>C33/C6</f>
        <v>0.33994377895807437</v>
      </c>
      <c r="E33" s="17">
        <f>ROUND((E31+E11)/84.5*3.5,2)</f>
        <v>28878.34</v>
      </c>
      <c r="F33" s="57"/>
    </row>
    <row r="34" spans="1:6" ht="56.25">
      <c r="A34" s="25" t="s">
        <v>25</v>
      </c>
      <c r="B34" s="26" t="s">
        <v>26</v>
      </c>
      <c r="C34" s="27"/>
      <c r="D34" s="18">
        <f>C34/C6</f>
        <v>0</v>
      </c>
      <c r="E34" s="27">
        <f>C34*12</f>
        <v>0</v>
      </c>
      <c r="F34" s="57"/>
    </row>
    <row r="35" spans="1:6" ht="18.75">
      <c r="A35" s="21"/>
      <c r="B35" s="26" t="s">
        <v>27</v>
      </c>
      <c r="C35" s="17"/>
      <c r="D35" s="17">
        <f>D33+D32+D31+D11+D34</f>
        <v>9.70715344483369</v>
      </c>
      <c r="E35" s="17"/>
      <c r="F35" s="58"/>
    </row>
    <row r="36" spans="1:6" ht="18.75">
      <c r="A36" s="21"/>
      <c r="B36" s="44" t="s">
        <v>37</v>
      </c>
      <c r="C36" s="45"/>
      <c r="D36" s="17">
        <f>-(F11+D38)/C6/12+D35</f>
        <v>8.996676507703317</v>
      </c>
      <c r="E36" s="17"/>
      <c r="F36" s="28"/>
    </row>
    <row r="37" spans="1:5" ht="15">
      <c r="A37" s="29"/>
      <c r="B37" s="29"/>
      <c r="C37" s="30"/>
      <c r="D37" s="30"/>
      <c r="E37" s="30"/>
    </row>
    <row r="38" spans="1:4" ht="22.5">
      <c r="A38" s="29"/>
      <c r="B38" s="31" t="s">
        <v>36</v>
      </c>
      <c r="C38" s="30"/>
      <c r="D38" s="32">
        <f>C40/100*88</f>
        <v>2816</v>
      </c>
    </row>
    <row r="39" spans="1:5" ht="15">
      <c r="A39" s="29"/>
      <c r="B39" s="29"/>
      <c r="C39" s="30"/>
      <c r="D39" s="30"/>
      <c r="E39" s="30"/>
    </row>
    <row r="40" spans="1:6" ht="18">
      <c r="A40" s="33"/>
      <c r="B40" s="34" t="s">
        <v>29</v>
      </c>
      <c r="C40" s="35">
        <f>C41+C42+C44+C45+C46+C47</f>
        <v>3200</v>
      </c>
      <c r="D40" s="36"/>
      <c r="E40" s="36"/>
      <c r="F40" s="37"/>
    </row>
    <row r="41" spans="1:6" ht="18">
      <c r="A41" s="33"/>
      <c r="B41" s="38" t="s">
        <v>43</v>
      </c>
      <c r="C41" s="39">
        <v>200</v>
      </c>
      <c r="D41" s="36"/>
      <c r="E41" s="36"/>
      <c r="F41" s="37"/>
    </row>
    <row r="42" spans="1:6" ht="18">
      <c r="A42" s="33"/>
      <c r="B42" s="38" t="s">
        <v>51</v>
      </c>
      <c r="C42" s="39">
        <v>200</v>
      </c>
      <c r="D42" s="36"/>
      <c r="E42" s="36"/>
      <c r="F42" s="37"/>
    </row>
    <row r="43" spans="1:6" ht="18">
      <c r="A43" s="33"/>
      <c r="B43" s="38" t="s">
        <v>30</v>
      </c>
      <c r="C43" s="39"/>
      <c r="D43" s="36"/>
      <c r="E43" s="36"/>
      <c r="F43" s="37"/>
    </row>
    <row r="44" spans="1:6" ht="18">
      <c r="A44" s="33"/>
      <c r="B44" s="38" t="s">
        <v>31</v>
      </c>
      <c r="C44" s="39">
        <v>2100</v>
      </c>
      <c r="D44" s="36"/>
      <c r="E44" s="36"/>
      <c r="F44" s="37"/>
    </row>
    <row r="45" spans="1:6" ht="18">
      <c r="A45" s="33"/>
      <c r="B45" s="38" t="s">
        <v>50</v>
      </c>
      <c r="C45" s="39">
        <v>350</v>
      </c>
      <c r="D45" s="36"/>
      <c r="E45" s="36"/>
      <c r="F45" s="37"/>
    </row>
    <row r="46" spans="1:6" ht="18">
      <c r="A46" s="33"/>
      <c r="B46" s="38" t="s">
        <v>52</v>
      </c>
      <c r="C46" s="39">
        <v>350</v>
      </c>
      <c r="D46" s="36"/>
      <c r="E46" s="36"/>
      <c r="F46" s="37"/>
    </row>
    <row r="47" spans="1:6" ht="18">
      <c r="A47" s="33"/>
      <c r="B47" s="38"/>
      <c r="C47" s="39"/>
      <c r="D47" s="36"/>
      <c r="E47" s="36"/>
      <c r="F47" s="37"/>
    </row>
    <row r="48" spans="1:5" ht="15">
      <c r="A48" s="29"/>
      <c r="B48" s="29"/>
      <c r="C48" s="30"/>
      <c r="D48" s="30"/>
      <c r="E48" s="30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1:5" ht="15">
      <c r="A58" s="40"/>
      <c r="B58" s="40"/>
      <c r="C58" s="41"/>
      <c r="D58" s="41"/>
      <c r="E58" s="41"/>
    </row>
    <row r="59" spans="1:5" ht="15">
      <c r="A59" s="40"/>
      <c r="B59" s="40"/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  <row r="94" spans="3:5" ht="15">
      <c r="C94" s="41"/>
      <c r="D94" s="41"/>
      <c r="E94" s="41"/>
    </row>
    <row r="95" spans="3:5" ht="15">
      <c r="C95" s="41"/>
      <c r="D95" s="41"/>
      <c r="E95" s="41"/>
    </row>
  </sheetData>
  <sheetProtection/>
  <mergeCells count="7">
    <mergeCell ref="B36:C36"/>
    <mergeCell ref="A9:F9"/>
    <mergeCell ref="A2:F2"/>
    <mergeCell ref="C4:E4"/>
    <mergeCell ref="C5:E5"/>
    <mergeCell ref="C6:E6"/>
    <mergeCell ref="F11:F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2015-12-24T08:42:45Z</cp:lastPrinted>
  <dcterms:created xsi:type="dcterms:W3CDTF">2006-09-28T05:33:49Z</dcterms:created>
  <dcterms:modified xsi:type="dcterms:W3CDTF">2016-01-12T04:24:33Z</dcterms:modified>
  <cp:category/>
  <cp:version/>
  <cp:contentType/>
  <cp:contentStatus/>
</cp:coreProperties>
</file>